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ENERALE" sheetId="1" r:id="rId1"/>
    <sheet name="PARTECIPANTI" sheetId="2" r:id="rId2"/>
    <sheet name="SCELTACONTRAENTE" sheetId="3" r:id="rId3"/>
    <sheet name="RUOLO" sheetId="4" r:id="rId4"/>
  </sheets>
  <definedNames>
    <definedName name="_xlnm.Print_Area" localSheetId="0">'GENERALE'!$A$1:$P$54</definedName>
    <definedName name="_xlnm.Print_Titles" localSheetId="0">'GENERALE'!$1:$1</definedName>
    <definedName name="Excel_BuiltIn_Print_Area_1_1">'GENERALE'!$A$1:$P$49</definedName>
    <definedName name="TABLE_1">'GENERALE'!$F$2:$F$2</definedName>
    <definedName name="TABLE_2">'PARTECIPANTI'!#REF!</definedName>
    <definedName name="TABLE_10_1">'GENERALE'!#REF!</definedName>
    <definedName name="TABLE_11_1">'GENERALE'!#REF!</definedName>
    <definedName name="TABLE_12_1">'GENERALE'!#REF!</definedName>
    <definedName name="TABLE_13_1">'GENERALE'!#REF!</definedName>
    <definedName name="TABLE_14_1">'GENERALE'!#REF!</definedName>
    <definedName name="TABLE_2_1">'GENERALE'!$F$3:$F$3</definedName>
    <definedName name="TABLE_2_2">'PARTECIPANTI'!$B$18:$B$18</definedName>
    <definedName name="TABLE_3_1">'GENERALE'!$A$3:$A$3</definedName>
    <definedName name="TABLE_4_1">'GENERALE'!$F$5:$F$5</definedName>
    <definedName name="TABLE_5_1">'GENERALE'!$F$6:$F$6</definedName>
    <definedName name="TABLE_6_1">'GENERALE'!#REF!</definedName>
    <definedName name="TABLE_7_1">'GENERALE'!#REF!</definedName>
    <definedName name="TABLE_8_1">'GENERALE'!#REF!</definedName>
    <definedName name="TABLE_9_1">'GENERALE'!#REF!</definedName>
  </definedNames>
  <calcPr fullCalcOnLoad="1"/>
</workbook>
</file>

<file path=xl/sharedStrings.xml><?xml version="1.0" encoding="utf-8"?>
<sst xmlns="http://schemas.openxmlformats.org/spreadsheetml/2006/main" count="16496" uniqueCount="5465">
  <si>
    <t>CIG</t>
  </si>
  <si>
    <t>CUP</t>
  </si>
  <si>
    <t>Struttura Proponente</t>
  </si>
  <si>
    <t>RUP</t>
  </si>
  <si>
    <t>Determina a contrarre</t>
  </si>
  <si>
    <t>Oggetto</t>
  </si>
  <si>
    <t>Scelta Contraente</t>
  </si>
  <si>
    <t>Descrizione</t>
  </si>
  <si>
    <t xml:space="preserve">Determina aggiudicazione </t>
  </si>
  <si>
    <t>Nr./data Contratto/scrittura/lettera ordinaz.</t>
  </si>
  <si>
    <t>Importo Aggiudicazione</t>
  </si>
  <si>
    <t>Data Aggiudicazione</t>
  </si>
  <si>
    <t xml:space="preserve">Data Inizio </t>
  </si>
  <si>
    <t>Data Ultimazione</t>
  </si>
  <si>
    <t>Impegno/capitolo Spesa</t>
  </si>
  <si>
    <t>Importo Somme Liquidate</t>
  </si>
  <si>
    <t>42184864C5</t>
  </si>
  <si>
    <t>Settore Cultura, Turismo e Sport</t>
  </si>
  <si>
    <t>dott. Danilo Carbonari</t>
  </si>
  <si>
    <t xml:space="preserve">875 del 9 maggio 2012 </t>
  </si>
  <si>
    <t>Affidamento gestione dei servizi bibliotecari del Sistema Bibliotecario della Città di Fano, costituito da Mediateca Montanari MeMo e Biblioteca Federiciana, per il periodo 1 dicembre 2012 – 30 novembre 2015.</t>
  </si>
  <si>
    <t>n. 2162 del 29 novembre 2012</t>
  </si>
  <si>
    <t>Contratto Rep. n. 38857 del 6 febbraio 2013</t>
  </si>
  <si>
    <t>Capitolo 1051.303.03</t>
  </si>
  <si>
    <t>45934109D6</t>
  </si>
  <si>
    <t>E36H11000220004</t>
  </si>
  <si>
    <t xml:space="preserve">Settore Lavori Pubblici ed Urbanistica </t>
  </si>
  <si>
    <t>ing. Federico Fabbri</t>
  </si>
  <si>
    <t xml:space="preserve">n. 1790 del 1 ottobre 2012 </t>
  </si>
  <si>
    <t>Lavori di straordinaria manutenzione della passerella pedonale denominata “Ponte dei Passeggi”.</t>
  </si>
  <si>
    <t xml:space="preserve">n. 2117 del 26 novembre 2012 </t>
  </si>
  <si>
    <t xml:space="preserve">Contratto rep. n. 38858 del 12 febbraio 2013 </t>
  </si>
  <si>
    <t>Capitolo 2081.105.06, impegno n. 2011/1796</t>
  </si>
  <si>
    <t>4295375F91</t>
  </si>
  <si>
    <t>E36B12000010002</t>
  </si>
  <si>
    <t>Settore Lavori Pubblici ed Urbanistica</t>
  </si>
  <si>
    <t>dott. Arch. Adriano Giangolini</t>
  </si>
  <si>
    <t>deliberazione di Giunta n. 517 del 18 dicembre 2012</t>
  </si>
  <si>
    <r>
      <t>Lavori</t>
    </r>
    <r>
      <rPr>
        <sz val="9"/>
        <rFont val="Times New Roman"/>
        <family val="1"/>
      </rPr>
      <t xml:space="preserve">  urgenti di dragaggio del Porto di Fano – Canali di ingresso principali e bacino di evoluzione e realizzazione di un deposito temporaneo dei sedimenti in località Torrette di Fano. Atto di sottomissione n.1 </t>
    </r>
    <r>
      <rPr>
        <sz val="12"/>
        <rFont val="Times New Roman"/>
        <family val="1"/>
      </rPr>
      <t>.</t>
    </r>
  </si>
  <si>
    <t>04-PROCEDURA NEGOZIATA SENZA PREVIA PUBBLICAZIONE DEL BANDO</t>
  </si>
  <si>
    <t xml:space="preserve">Contratto rep. n. 38859 del 18 febbraio 2013 </t>
  </si>
  <si>
    <r>
      <t xml:space="preserve">Capitolo 4050.280.04,  </t>
    </r>
    <r>
      <rPr>
        <sz val="9"/>
        <rFont val="Times New Roman"/>
        <family val="1"/>
      </rPr>
      <t>impegno n. 1385.005 anno 2011</t>
    </r>
  </si>
  <si>
    <t>4588684DD0</t>
  </si>
  <si>
    <t>E39B12000010006</t>
  </si>
  <si>
    <t xml:space="preserve">dott. Arch. Luigina Mischiatti </t>
  </si>
  <si>
    <t>n. 1801 del 2 ottobre 2012</t>
  </si>
  <si>
    <t>Lavori di manutenzione straordinaria delle scogliere in località Torrette.</t>
  </si>
  <si>
    <t>n. 1922 del 24 ottobre 2012</t>
  </si>
  <si>
    <t>Contratto rep. n. 38860 del 19 febbraio 2013</t>
  </si>
  <si>
    <t>Capitolo 2096.701.01, impegno n. 2012/1110, capitolo 4050.280.04, impegno n. 2012/1109.</t>
  </si>
  <si>
    <t>'€ 463.164,00 al netto dell'iva</t>
  </si>
  <si>
    <t>Settore Servizi Educativi</t>
  </si>
  <si>
    <t>dott.ssa Angela Casanova</t>
  </si>
  <si>
    <t>n. 2213 del 6 dicembre 2012</t>
  </si>
  <si>
    <t>Affidamento proroga fornitura di derrate alimentari per la refezione scolastica e prodotti per l'igiene e pulizie varie, negli asili nido, scuole dell'infanzia, scuole elementari  e centro diurno, per il periodo 1 gennaio 2013 – 30 giugno 2013. Lotto 5 – Prodotti vari per l'igiene e la pulizia.</t>
  </si>
  <si>
    <t xml:space="preserve">Contratto rep. n. 38862 del 26 febbraio 2013 </t>
  </si>
  <si>
    <r>
      <t xml:space="preserve">Capitoli  1045.201.02, </t>
    </r>
    <r>
      <rPr>
        <vertAlign val="subscript"/>
        <sz val="9"/>
        <rFont val="Times New Roman"/>
        <family val="1"/>
      </rPr>
      <t>1101.205.03, 1041.303.02, 1041.203.03, Bilancio 2013.</t>
    </r>
  </si>
  <si>
    <t>non è necessaria l'acquisizione del CUP</t>
  </si>
  <si>
    <t>dott.ssa Gabriella Malanga</t>
  </si>
  <si>
    <t>n. 2393 del 20 dicembre 2012</t>
  </si>
  <si>
    <t>Affidamento del servizio di manutenzioni principali ed accessorie del verde pubblico per l'anno 2013.</t>
  </si>
  <si>
    <t>Contratto rep. n. 38863 del 26 febbraio 2013</t>
  </si>
  <si>
    <t>Capitolo 1096.304.04, impegno n. 2013/504</t>
  </si>
  <si>
    <t>€ 204.462,42</t>
  </si>
  <si>
    <t>4784898EBA</t>
  </si>
  <si>
    <t xml:space="preserve">dott.ssa Angela Casanova </t>
  </si>
  <si>
    <t>Affidamento proroga fornitura di derrate alimentari per la refezione scolastica e prodotti per l'igiene e pulizie varie, negli asili nido, scuole dell'infanzia, scuole elementari  e centro diurno, per il periodo 1 gennaio 2013 – 30 giugno 2013. Lotto 2 – frutta e verdura di natura biologica.</t>
  </si>
  <si>
    <t>Contratto rep. n. 38864 del 26 febbraio 2013</t>
  </si>
  <si>
    <r>
      <t xml:space="preserve">Capitoli  1045.201.02, </t>
    </r>
    <r>
      <rPr>
        <vertAlign val="subscript"/>
        <sz val="9"/>
        <color indexed="8"/>
        <rFont val="Times New Roman"/>
        <family val="1"/>
      </rPr>
      <t>1101.205.03, 1041.303.02, 1041.203.03, Bilancio 2013.</t>
    </r>
  </si>
  <si>
    <t>4829611114</t>
  </si>
  <si>
    <t>n. 20 del 3 gennaio 2013</t>
  </si>
  <si>
    <t>Servizio di allestimento e rimozione nei n. 22 spazi destinati alle affissioni per la propaganda elettorale in occasione delle consultazioni politiche del 24 e 25 febbraio 2013.</t>
  </si>
  <si>
    <t>n. 62 del 9 gennaio 2013 e n. 221 del 29 gennaio 2013</t>
  </si>
  <si>
    <t>Contratto rep. 38865 del 21 marzo 2013</t>
  </si>
  <si>
    <t>Capitolo 4050.280.06, impegno n. 2013/618</t>
  </si>
  <si>
    <t>€ 58.994,80 al netto dell'iva</t>
  </si>
  <si>
    <t>480134640F</t>
  </si>
  <si>
    <t>Settore Servizi Sociali</t>
  </si>
  <si>
    <t>dott.ssa Sabrina Bonanni</t>
  </si>
  <si>
    <t xml:space="preserve">n. 2329 del 14  dicembre 2012 </t>
  </si>
  <si>
    <t>Affidamento proroga per la gestione dei servizi per il funzionamento del centro socio-educativo-riabilitativo diurno denominato “C.T.L. San Lazzaro”, per soggetti in condizioni di disabilità, ubicato a Fano in via del Ponte n. 73/A, per il periodo 17 dicembre 2012 – 30 giugno 2013.</t>
  </si>
  <si>
    <t>n. 2329 del 14 dicembre 2012</t>
  </si>
  <si>
    <t xml:space="preserve">Contratto rep. n. 38866 del 9 aprile 2013 </t>
  </si>
  <si>
    <t>Capitolo 1104.304.01</t>
  </si>
  <si>
    <t>07676962C7</t>
  </si>
  <si>
    <t>E34B08000040001</t>
  </si>
  <si>
    <t>dott. Ing. Gino Roberti</t>
  </si>
  <si>
    <t>n. 392 del 20 marzo 2013</t>
  </si>
  <si>
    <t>Lavori di restauro della Chiesa di San Pietro in Valle. Atto di sottomissione n. 1.</t>
  </si>
  <si>
    <t>Contratto rep. n. 38867 del 9 aprile 2013</t>
  </si>
  <si>
    <t>Capitolo  2052.101.01, impegni n. 2010/1819, n. 2010/1820,  capitolo 2052.101.100, impegno n. 2009/2061.</t>
  </si>
  <si>
    <t>4972800460</t>
  </si>
  <si>
    <t>geom. Franco Poderini</t>
  </si>
  <si>
    <t>n. 402 del 21 febbraio 2013</t>
  </si>
  <si>
    <t>Lavori di manutenzione periodica delle strade comunali – chiusura buche – III intervento.</t>
  </si>
  <si>
    <t>n. 570 del 21 marzo 2013</t>
  </si>
  <si>
    <t>Contratto rep. n. 38868 del 22 maggio 2013</t>
  </si>
  <si>
    <t>Capitolo   1081.304,01, impegno n. 2013/826</t>
  </si>
  <si>
    <t>47824255F4</t>
  </si>
  <si>
    <t>E32E12000020004</t>
  </si>
  <si>
    <t xml:space="preserve">dott. Arch. Mariangela Giommi </t>
  </si>
  <si>
    <t>n. 2268 del 11 dicembre 2012</t>
  </si>
  <si>
    <t>Lavori di manutenzione straordinaria della Chiesa e casa parrocchiale di Ponte Metauro.</t>
  </si>
  <si>
    <t>n. 151 del 21 gennaio 2013</t>
  </si>
  <si>
    <t>Contratto rep. n. 38869 del 22 maggio 2013</t>
  </si>
  <si>
    <t>Capitolo  2052.101.02, impegno n. 2012/1478</t>
  </si>
  <si>
    <t>3608254963</t>
  </si>
  <si>
    <t>E39G06000060004</t>
  </si>
  <si>
    <t xml:space="preserve">dott. Ing. Gino Roberti </t>
  </si>
  <si>
    <t>n. 2285 del  15 novembre 2011</t>
  </si>
  <si>
    <t>Lavori di realizzazione della strada interquartieri compresa tra via Roma e via Trave in Comune di Fano.</t>
  </si>
  <si>
    <t>n. 1802 del 2 ottobre 2012</t>
  </si>
  <si>
    <t>Contratto rep. n. 38870 del 22 maggio 2013</t>
  </si>
  <si>
    <t>Capitolo 2081.103,01, impegni n. 2004/1220, 2002005/2216, 2009/2011, 2009/2007, 2009/2009, 2009/2010, capitolo 2081.103.04, impegni n. 004/2371, 2010/1862, 2011/1216.</t>
  </si>
  <si>
    <t>€ 533.518,38</t>
  </si>
  <si>
    <t>3997533496</t>
  </si>
  <si>
    <t>E34E10000500004</t>
  </si>
  <si>
    <t>dott. Arch. Elena De Vita</t>
  </si>
  <si>
    <t>n. 571 del 21 marzo 2013                            Lavori di costruzione del nuovo parapetto in via Felice Cavallotti e riqualificazione del marciapiede fino alla stazione. Atto di sottomissione n. 1</t>
  </si>
  <si>
    <t>n. 571 del 21 marzo 2013</t>
  </si>
  <si>
    <t>Contratto rep. n. 38871 del 23 maggio 2013</t>
  </si>
  <si>
    <t>Capitolo    2081.108.09, impegno n. 2010/1757</t>
  </si>
  <si>
    <t>€ 42.936,32 al netto dell'iva</t>
  </si>
  <si>
    <t>Z7D07DB161</t>
  </si>
  <si>
    <t>E36E12000430004</t>
  </si>
  <si>
    <t xml:space="preserve">n. 182 del 24 gennaio 2013 </t>
  </si>
  <si>
    <t>Lavori di manutenzione straordinaria della scuola Corridoni.</t>
  </si>
  <si>
    <t>Contratto rep. n. 38872 del 23 maggio 2013</t>
  </si>
  <si>
    <t>Capitolo 2042.102.02, impegno n. 2012/1527</t>
  </si>
  <si>
    <t>5020657937</t>
  </si>
  <si>
    <t>dott.ssa Gabriella Peroni</t>
  </si>
  <si>
    <t>n. 584 del 25 marzo 2013</t>
  </si>
  <si>
    <t>Affidamento delle forniture di derrate alimentari per la refezione scolastica e asili nido (lotti 1, 3, 4), per il periodo aprile – giugno 2013.</t>
  </si>
  <si>
    <t xml:space="preserve">Contratto rep. n. 38873 del 23 maggio 2013 </t>
  </si>
  <si>
    <t>Capitoli 1045.201.02, impegno n. 2013/143,  1101.205.03, impegno n. 2013/144 e 1104.204.02, impegno n. 2013/145.</t>
  </si>
  <si>
    <t>Z9C08047B5</t>
  </si>
  <si>
    <t>dott.ssa Lide Cereti</t>
  </si>
  <si>
    <t>n. 2428 del 27 dicembre 2012</t>
  </si>
  <si>
    <t>Affidamento della proroga dei servizi di supporto del Servizio  Attività Culturali e del Museo Civico, per il periodo 1 gennaio 2013 – 31 marzo 2013.</t>
  </si>
  <si>
    <t xml:space="preserve">Contratto rep. n. 38874 del 23 maggio 2013 </t>
  </si>
  <si>
    <t>Capitoli 1052.320.01, 1051.304.02, 1015.307.05.</t>
  </si>
  <si>
    <t>€     8.597,63</t>
  </si>
  <si>
    <t>Z4809212E0</t>
  </si>
  <si>
    <t>n. 537 del 15 marzo 2013</t>
  </si>
  <si>
    <t>Affidamento della proroga dei servizi di supporto del Servizio  Attività Culturali e del Museo Civico, per il periodo 1 aprile 2013 – 30 aprile 2013.</t>
  </si>
  <si>
    <t>€     3.123,20</t>
  </si>
  <si>
    <t>484545866E</t>
  </si>
  <si>
    <t>E39E13000000004</t>
  </si>
  <si>
    <t>n. 2277 del 11 dicembre 2012</t>
  </si>
  <si>
    <t>Affidamento dei servizi a supporto del Servizio Attività Culturali e del Museo Civico, per il periodo 1 maggio 2013 – 30 aprile 2015.</t>
  </si>
  <si>
    <t>n. 561 del 20 marzo 2013</t>
  </si>
  <si>
    <t>Contratto rep. n. 38875 del 23 maggio 2013</t>
  </si>
  <si>
    <t>Capitoli 1052.320.01, 1051.304.02, 1052.329.01, 1015.307.05.</t>
  </si>
  <si>
    <t>€  19.317,63</t>
  </si>
  <si>
    <t>ZEE0966D4F</t>
  </si>
  <si>
    <t>E37H12002370004</t>
  </si>
  <si>
    <t>delibera di Giunta n.  516 del 18 dicembre 2013</t>
  </si>
  <si>
    <t>Lavori di sistemazione straordinaria delle rotatorie ed attraversamenti pedonali zona Ponte Storto, via Roma, via della Giustizia – via Roma, via dell'Abbazia – via Roma – sistemazione straordinaria viale Italia.</t>
  </si>
  <si>
    <t>n. 313 del 8 febbraio 2013</t>
  </si>
  <si>
    <t>Contratto rep. n. 38876 del 31 maggio 2013</t>
  </si>
  <si>
    <t>Capitolo   2081.105.02, impegno n. 2012/1532</t>
  </si>
  <si>
    <t>476835288B</t>
  </si>
  <si>
    <t>Settore Servizi Finanziari</t>
  </si>
  <si>
    <t>dott.ssa Daniela Mantoni</t>
  </si>
  <si>
    <t>n. 2073 del 21 novembre 2012</t>
  </si>
  <si>
    <t>Affidamento del servizio di pulizia degli edifici adibiti ad uffici comunali e giudiziari, per mesi 36.</t>
  </si>
  <si>
    <t>n. 656 del 5 aprile 2013</t>
  </si>
  <si>
    <t>Contratto rep. n. 38877 del 3 giugno 2013</t>
  </si>
  <si>
    <t>Capitolo 1018.303.01.</t>
  </si>
  <si>
    <t>E37H12002420004</t>
  </si>
  <si>
    <t>Settore Polizia Municipale</t>
  </si>
  <si>
    <t>dott. Ing. Ilenia Santini</t>
  </si>
  <si>
    <t xml:space="preserve">n. 248 del 1 febbraio 2013 </t>
  </si>
  <si>
    <t>Lavori di miglioramento della viabilità attraverso installazione di nuova segnaletica verticale, orizzontale e complementare.</t>
  </si>
  <si>
    <t>n. 698 del 11 aprile 2013</t>
  </si>
  <si>
    <t>Contratto rep. n. 38878 del 6 giugno 2013</t>
  </si>
  <si>
    <t>Capitolo 2081.108.02, impegno n. 2012/1580.</t>
  </si>
  <si>
    <t>4971392A73</t>
  </si>
  <si>
    <t xml:space="preserve">dott.ssa Sabrina Bonanni </t>
  </si>
  <si>
    <t xml:space="preserve">n. 2378 del 20 dicembre 2012 </t>
  </si>
  <si>
    <t>Affidamento della proroga per la gestione del Centro Residenziale per anziani “Don Paolo Tonucci”, per il periodo 1 gennaio 2013 – 30 settembre 2013.</t>
  </si>
  <si>
    <t>n. 2378 del 20 dicembre 2012</t>
  </si>
  <si>
    <t xml:space="preserve">Contratto rep. n. 38879 del 11 giugno 2013 </t>
  </si>
  <si>
    <t>Capitolo 1103.302.01, impegni n. 2013/2465 e n. 2013/2466.</t>
  </si>
  <si>
    <t>51073026EF</t>
  </si>
  <si>
    <t>n. 772 del 23 aprile 2013</t>
  </si>
  <si>
    <t>Affidamento della proroga del servizio di assistenza domiciliare socio-assistenziale (S.A.D.) in favore di anziani e disabili, per il periodo 1 maggio 2013 – 31 agosto 2013.</t>
  </si>
  <si>
    <t xml:space="preserve">n. 772 del 23 aprile 2013 </t>
  </si>
  <si>
    <t xml:space="preserve">Contratto rep. n. 38880 del 11 giugno 2013 </t>
  </si>
  <si>
    <t>Capitolo 1104.326.00, impegno n. 2012/1622, capitolo 1104.322.01, impegni n. 2013/00039 e n. 2013/920.</t>
  </si>
  <si>
    <t>5024546287</t>
  </si>
  <si>
    <t>E35113000000002</t>
  </si>
  <si>
    <t>geom. Bruno Agostinelli</t>
  </si>
  <si>
    <t>n. 179 del 24 gennaio 2013</t>
  </si>
  <si>
    <t>Lavori di ordinaria manutenzione delle opere d'arte, degli arredi e della pulizia del Porto di Fano – anno 2013.</t>
  </si>
  <si>
    <t>n. 605 del 27 marzo 2013</t>
  </si>
  <si>
    <t>Contratto rep. n. 38881 del 12 giugno 2013</t>
  </si>
  <si>
    <t>Capitolo 4050.280.04, impegno n. 2008/2106.002.</t>
  </si>
  <si>
    <t>4965019F47</t>
  </si>
  <si>
    <t>n. 2328 del 14 dicembre 2012</t>
  </si>
  <si>
    <t>Affidamento della gestione dei servizi relativi al funzionamento del centro socio-educativo-riabilitativo diurno denominato “C.T.L. San Lazzaro”, per soggetti in condizioni di disabilità, per il periodo 1 luglio 2013 – 30 giugno 2016.</t>
  </si>
  <si>
    <t>n. 911 del 16 maggio 2013</t>
  </si>
  <si>
    <t>Contratto rep.  n. 38882 del 17 giugno 2013</t>
  </si>
  <si>
    <t>Capitolo 1104.304.01.</t>
  </si>
  <si>
    <t>4261698072</t>
  </si>
  <si>
    <t>E37H12000340004</t>
  </si>
  <si>
    <t>n. 118 del 12 giugno 2013</t>
  </si>
  <si>
    <t>Lavori di manutenzione straordinaria di strade comunali – primo intervento. Atto di sottomissione n. 1.</t>
  </si>
  <si>
    <t>Contratto rep. n. 38883 del 18 luglio 2013</t>
  </si>
  <si>
    <t>Capitolo 2081.105.06, impegno n. 2012/1071.</t>
  </si>
  <si>
    <t>Z2D08DF37A</t>
  </si>
  <si>
    <t>n. 2270 del 11 dicembre 2012</t>
  </si>
  <si>
    <t xml:space="preserve">Lavori di manutenzione ordinaria negli edifici scolastici sedi di scuole elementari  e scuole medie – anno 2012.   </t>
  </si>
  <si>
    <t>n. 907 del 15 maggio 2013</t>
  </si>
  <si>
    <t>Contratto rep. n. 38884 del 18 luglio 2013</t>
  </si>
  <si>
    <t>Capitolo 1042.302.01, impegno n. 2012/1521, capitolo 1043.301.01, impegno n. 2012/1548.</t>
  </si>
  <si>
    <t>Z5909D69B9</t>
  </si>
  <si>
    <t>p.i. Tedizio Zacchilli</t>
  </si>
  <si>
    <t xml:space="preserve">n. 809 del 30 aprile 2013 </t>
  </si>
  <si>
    <t>Lavori di ordinaria manutenzione degli impianti idraulici, termici e sanitari negli edifici di proprietà comunale – intervento anno 2013.</t>
  </si>
  <si>
    <t>n. 1128 del 13 giugno 2013</t>
  </si>
  <si>
    <t>Contratto rep. n. 38885 del 25 settembre 2013</t>
  </si>
  <si>
    <t>Capitolo 1018.301.01, impegno n. 2013/940, capitolo 1041.302.01, impegno n. 2013/941, capitolo 1042.302.01, impegno n. 2013/942, capitolo 1043.301.01, impegno n. 2013/943, capitolo 1101.302.01, impegno n. 2013/944.</t>
  </si>
  <si>
    <t>521725355F</t>
  </si>
  <si>
    <t>n. 1167 del 18 giugno 2013</t>
  </si>
  <si>
    <t>Fornitura di derrate alimentari per le mense scolastiche, asili nido, scuole infanzia, primarie a tempo pieno e Centro Tempo Libero del Comune di Fano, per il periodo 1 settembre 2013 – 31 agosto 2014. Lotto 2 – Frutta e verdura di natura biologica.</t>
  </si>
  <si>
    <t>n. 1605 del 8 agosto 2013</t>
  </si>
  <si>
    <t>Contratto rep. n. 38886 del 26 settembre 2013</t>
  </si>
  <si>
    <t>Capitolo 1045.201.02, impegni n. 2013/1043, n. 2014/99, capitolo 1101.205.03, impegni n. 2013/1044, n. 2014/100, capitolo 1104.204.02, impegni n. 2013/1045, n. 2014/101.</t>
  </si>
  <si>
    <t>n. 1295 del 1 luglio 2013</t>
  </si>
  <si>
    <t>Lavori di manutenzione straordinaria della Chiesa e casa parrocchiale di Ponte Metauro. Atto di sottomissione n. 1</t>
  </si>
  <si>
    <t>Contratto rep. n. 38887 del 1 ottobre 2013</t>
  </si>
  <si>
    <t>Capitolo 2052.101.02, impegno n. 2012/1478.</t>
  </si>
  <si>
    <t>Z870AAF54B</t>
  </si>
  <si>
    <t>dott.ssa Roberta Galdenzi</t>
  </si>
  <si>
    <t>n. 1007 del 29 maggio 2013</t>
  </si>
  <si>
    <t>Affidamento della proroga del servizio di animazione ed aggregazione rivolto all'adolescenza ed all'infanzia, per il periodo 1 giugno – 30 settembre  2013.</t>
  </si>
  <si>
    <t>Contratto rep. n. 38889 del 8 ottobre 2013</t>
  </si>
  <si>
    <t>Capitolo 1102.304.03, impegno n. 2013/1004, capitolo 1104.315.03, impegno n. 2013/1005.</t>
  </si>
  <si>
    <t>ZC00BB3A00</t>
  </si>
  <si>
    <t>n. 1886 del 1 ottobre 2013</t>
  </si>
  <si>
    <t>Affidamento della proroga del servizio di animazione ed aggregazione rivolto all'adolescenza ed all'infanzia, per il periodo 1-18 ottobre 2013.</t>
  </si>
  <si>
    <t>5192100077</t>
  </si>
  <si>
    <t>Affidamento della gestione del servizio di animazione, educazione ed aggregazione rivolti all'adolescenza ed all'infanzia, per il periodo  21 ottobre 2013 – 31 dicembre 2015.</t>
  </si>
  <si>
    <t>n. 1697 del 4 settembre 2013</t>
  </si>
  <si>
    <t>Contratto rep. n. 38890 del 21 ottobre 2013</t>
  </si>
  <si>
    <t>Capitolo 1102.304.03, impegni n. 2013/1003 e n. 2014/94, capitolo 1104.315.03, impegni n. 2014/95, n. 2015/48, n. 2015/49.</t>
  </si>
  <si>
    <t>5307286EF1</t>
  </si>
  <si>
    <t>n. 1537 del 30 luglio 2013</t>
  </si>
  <si>
    <t>Affidamento della proroga dei servizi di assistenza educativa territoriale per l'integrazione scolastica a favore di alunni in situazione di grave disabilità fisica, psichica o sensoriale e al domicilio per persone in tali situazioni, per il periodo 1 settembre 2013 – 31 dicembre 2013.</t>
  </si>
  <si>
    <t>Contratto rep. n. 38891 del 24 ottobre 2013</t>
  </si>
  <si>
    <t>Capitolo 1104.321.01, impegno n. 2013/1219.</t>
  </si>
  <si>
    <t>5307306F72</t>
  </si>
  <si>
    <t>n. 1578 del  1 agosto 2013</t>
  </si>
  <si>
    <t>Affidamento della proroga per la gestione del Centro Residenziale per anziani “Don Paolo Tonucci” - Nucleo Residenza Protetta e Nucleo Casa Albergo – per il periodo 1 ottobre 2013 – 31 dicembre 2013.</t>
  </si>
  <si>
    <t>Contratto rep. n. 38892 del 24 ottobre 2013</t>
  </si>
  <si>
    <t>5103511E7E</t>
  </si>
  <si>
    <t>Affidamento della gestione del servizio di assistenza domiciliare socio-assistenziale (S.A.D.) in favore di cittadini residenti nel Comune di Fano, per il periodo 1 settembre 2013 – 31 dicembre 2015.</t>
  </si>
  <si>
    <t>n. 1593 del 6 agosto 2013</t>
  </si>
  <si>
    <t xml:space="preserve">Contratto rep. n. 38893 del 24 ottobre 2013 </t>
  </si>
  <si>
    <t>Capitolo 1104.322.01, impegni n. 2013/918, n. 2014/90, n. 2015/46.</t>
  </si>
  <si>
    <t>50639897EA</t>
  </si>
  <si>
    <t>sig.ra Gisella Fabbri</t>
  </si>
  <si>
    <t>n. 1487 del 31 luglio 2012 e n. 645 del 3 aprile 2013</t>
  </si>
  <si>
    <t>Affidamento della gestione dei servizi complementari e sussidiari all'attività didattica ed alla refezione scolastica. Periodo 1 settembre 2013 – 31 agosto 2014.</t>
  </si>
  <si>
    <t>n. 1426 del 16 luglio 2013</t>
  </si>
  <si>
    <t>Contratto rep. n. 38894 del 28 ottobre 2013</t>
  </si>
  <si>
    <t>Capitoli 1041.303.02, 1045.305.03, 1101.303.01, impegni n. 2013/108, n. 2013/110, n. 2013/111, 2014/58, n. 2014/59, n. 2014/60.</t>
  </si>
  <si>
    <t>Z6D07AAE57</t>
  </si>
  <si>
    <t>n. 2269 del 11 dicembre 2012</t>
  </si>
  <si>
    <t>Affidamento del servizio di controllo e prevenzione sugli stabili all'interno dell'ex Caserma Paolini, per mesi 11.</t>
  </si>
  <si>
    <t>n. 158 del 22 gennaio 2013</t>
  </si>
  <si>
    <t>Scrittura privata n. 247 del 22 gennaio 2013</t>
  </si>
  <si>
    <t>Rimborso spese € 18.150,00</t>
  </si>
  <si>
    <t>Capitolo 1081.308.03, impegno n. 2013/620.</t>
  </si>
  <si>
    <t>4499397BDA</t>
  </si>
  <si>
    <t>E36E12000090004</t>
  </si>
  <si>
    <t>n. 2011 del 13 novembre 2012</t>
  </si>
  <si>
    <t>Lavori di manutenzione straordinaria dei cimiteri comunali – realizzazione fosse di inumazione.</t>
  </si>
  <si>
    <t>n. 2223 del 6 dicembre 2012</t>
  </si>
  <si>
    <t>Scrittura privata n. 248 del 25 gennaio 2013</t>
  </si>
  <si>
    <t>Capitolo 2105.104.03.</t>
  </si>
  <si>
    <t>€ 19.875,00</t>
  </si>
  <si>
    <t>47423528AA</t>
  </si>
  <si>
    <t>n. 2034 del 15 novembre 2012</t>
  </si>
  <si>
    <t>Affidamento del servizio di accompagnamento e sorveglianza  sul trasporto scolastico degli alunni di scuola dell'infanzia, per il periodo 1 gennaio 2013 – 31 dicembre 2015.</t>
  </si>
  <si>
    <t>n. 2478 del 31 dicembre 2012</t>
  </si>
  <si>
    <t>Scrittura privata n. 249 del 5 febbraio 2013</t>
  </si>
  <si>
    <t>Rimborso spese € 101.280,00</t>
  </si>
  <si>
    <t>Capitolo 1045.301.01, impegni n. 2013/120, n. 2014/62.</t>
  </si>
  <si>
    <t>€  33.760,00</t>
  </si>
  <si>
    <t>Z90076AB6B</t>
  </si>
  <si>
    <t>n. 2097 del 22 novembre 2012</t>
  </si>
  <si>
    <t>Affidamento del servizio di trasporto pasti e consegna dalle cucine centralizzate alle sedi scolastiche periferiche, per il periodo 1 gennaio 2013 – 31 dicembre 2014.</t>
  </si>
  <si>
    <t>n. 2480 del 31 dicembre 2012</t>
  </si>
  <si>
    <t>Scrittura privata n. 251 del 8 febbraio 2013</t>
  </si>
  <si>
    <t>Rimborso spese € 25.000,00</t>
  </si>
  <si>
    <t>Capitolo 1045.305.03, impegni n. 2013/121, n. 2014/63.</t>
  </si>
  <si>
    <t>4816970165</t>
  </si>
  <si>
    <t xml:space="preserve">dott.ssa Emanuela Giovannelli </t>
  </si>
  <si>
    <t>n. 125 del 17 gennaio 2013</t>
  </si>
  <si>
    <t>Affidamento della gestione dei cani di proprietà del Comune di Fano e del canile-rifugio comunale sito in località Tre Ponti, per il periodo 15 febbraio 2013 – 31 gennaio 2014.</t>
  </si>
  <si>
    <t>n. 332 del 12 febbraio 2013</t>
  </si>
  <si>
    <t>Scrittura privata n. 252 del 15 febbraio 2013</t>
  </si>
  <si>
    <t>Rimborso spese €  155.000,00</t>
  </si>
  <si>
    <t>Capitolo 1096.311.01, impegno 622/2013, impegno 79/2014</t>
  </si>
  <si>
    <t>137.144,76</t>
  </si>
  <si>
    <t>3314177161</t>
  </si>
  <si>
    <t>dott. Marco Perlini</t>
  </si>
  <si>
    <t>n. 421 del 26 febbraio 2013</t>
  </si>
  <si>
    <t>Affidamento del servizio di riscossione canoni d'affitto di beni immobili comunali per il periodo dal  28 marzo 2013 al 31 dicembre 2016.</t>
  </si>
  <si>
    <t>Scrittura privata n. 264 del 28 marzo 2013</t>
  </si>
  <si>
    <t>-----</t>
  </si>
  <si>
    <t>-------</t>
  </si>
  <si>
    <t>510228284C</t>
  </si>
  <si>
    <t>E132H3000000002</t>
  </si>
  <si>
    <t>geom. Carlo Ondedei</t>
  </si>
  <si>
    <t>n.  829 del 3 maggio 2013</t>
  </si>
  <si>
    <t>Lavori di ordinaria escavazione dei fondali del Porto di Fano – intervento urgente sul tratto terminale della darsena Giurgin – Lavori di dragaggio .</t>
  </si>
  <si>
    <t>n. 829 del 3 maggio 2013</t>
  </si>
  <si>
    <t>Scrittura privata n. 289 del 28 maggio 2013</t>
  </si>
  <si>
    <t>Capitolo 4050.280.04, impegno n. 2012/1295.003.</t>
  </si>
  <si>
    <t>5102298581</t>
  </si>
  <si>
    <t>Lavori di ordinaria escavazione dei fondali del Porto di Fano – intervento urgente sul tratto terminale della darsena Giurgin – Lavori di trasporto fanghi in discarica.</t>
  </si>
  <si>
    <t>Scrittura privata n. 290 del 28 maggio 2013</t>
  </si>
  <si>
    <t>51023131E3</t>
  </si>
  <si>
    <t>Lavori di ordinaria escavazione dei fondali del Porto di Fano – intervento urgente sul tratto terminale della darsena Giurgin – Lavori di conferimento  fanghi a discarica.</t>
  </si>
  <si>
    <t>Scrittura privata n. 291 del 28 maggio 2013</t>
  </si>
  <si>
    <t>ZBE0A7CF77</t>
  </si>
  <si>
    <t>n. 1052 del 5 giugno 2013</t>
  </si>
  <si>
    <t>Lavori urgenti di difesa dell'arenile di Sassonia di Fano.</t>
  </si>
  <si>
    <t>Scrittura privata n. 302 del 18 giugno 2013</t>
  </si>
  <si>
    <t>Capitolo 1096.320.018.</t>
  </si>
  <si>
    <t>ZB70A3264F</t>
  </si>
  <si>
    <t>n. 1026 del 3 giugno 2013</t>
  </si>
  <si>
    <t>Affidamento della gestione del gattile comunale in località Tre Ponti e dell'oasi felina comunale di località San Michele, per il periodo 1 luglio 2013 – 31 dicembre 2014.</t>
  </si>
  <si>
    <t>n. 1296 del 1 luglio 2013</t>
  </si>
  <si>
    <t>Scrittura privata n. 304 del 2 luglio 2013</t>
  </si>
  <si>
    <t>Rimborso spese € 16.000,00</t>
  </si>
  <si>
    <t>Capitolo 1096.312.01, impegno 1006/2013, impegno 96/2014</t>
  </si>
  <si>
    <t>4227,82</t>
  </si>
  <si>
    <t>Z890A326A8</t>
  </si>
  <si>
    <t>n. 1028 del 3 giugno 2013</t>
  </si>
  <si>
    <t>Affidamento del servizio di ricovero in oasi felina protetta di gatti non reinseribili in colonia, in coordinamento con il gattile comunale, per il periodo 1 luglio 2013 – 31 dicembre 2014.</t>
  </si>
  <si>
    <t>n. 1294 del 1 luglio 2013</t>
  </si>
  <si>
    <t>Scrittura privata n. 305 del  2 luglio 2013</t>
  </si>
  <si>
    <t>Rimborso spese € 4.300,00</t>
  </si>
  <si>
    <t>Capitolo 1096.312.01, impegno 1019/2013, impegno 98/2014</t>
  </si>
  <si>
    <t>1300,00</t>
  </si>
  <si>
    <t>Z520B6A134</t>
  </si>
  <si>
    <t>n. 1113 del 24 gennaio 2013</t>
  </si>
  <si>
    <t>Lavori di ordinaria manutenzione delle opere d'arte, degli arredi e della pulizia del Porto di Fano – anno 2013 – Impianti.</t>
  </si>
  <si>
    <t>n. 1346 del 4 luglio 2013</t>
  </si>
  <si>
    <t>Scrittura privata n. 337 del 9 settembre 2013</t>
  </si>
  <si>
    <t>5298805835</t>
  </si>
  <si>
    <t>ten. Anna Maria Bertiboni</t>
  </si>
  <si>
    <t>n. 1662 del 27 agosto 2013</t>
  </si>
  <si>
    <t>Affidamento del servizio di sorveglianza sulla sicurezza degli alunni dal traffico stradale in occasione dell'entrata e dell'uscita dalle scuole, nonché supporto fornito alla Polizia Municipale in occasione di manifestazioni, eventi o congestione del traffico stradale, per il periodo dell'anno scolastico 2013/2014 e comunque non oltre il 30 giugno 2014.</t>
  </si>
  <si>
    <t>n. 1779 del 16 settembre 2013</t>
  </si>
  <si>
    <t>Scrittura privata n. 343 del 20 settembre 2013</t>
  </si>
  <si>
    <t>Rimborso spese €  75.186,00</t>
  </si>
  <si>
    <t>Capitolo 1031.306.01, impegni n. 2013/1270, n. 2014/117.</t>
  </si>
  <si>
    <t>0</t>
  </si>
  <si>
    <t>52172399D0</t>
  </si>
  <si>
    <t>Fornitura di derrate alimentari per le mense scolastiche, asili nido, scuole infanzia, primarie a tempo pieno e Centro Tempo Libero del Comune di Fano, per il periodo 1 settembre 2013 – 31 agosto 2014. Lotto1 – Carni bovine, avicunicole e suina fresca, affettati, uova, prodotti ittici, generi alimentari vari.</t>
  </si>
  <si>
    <t>Contratto rep. n. 38895 del 6 novembre 2013</t>
  </si>
  <si>
    <t>5091080C1C</t>
  </si>
  <si>
    <t xml:space="preserve">n. 1497 del 31 luglio 2012 e n. 744 del 23 aprile 2013 </t>
  </si>
  <si>
    <t>Affidamento della gestione dei servizi di sostegno ad utenti diversamente abili e di integrazione dell'attività educativa mediante sostituzione del personale assente nei servizi alla prima infanzia e nelle scuole dell'infanzia comunali, per il periodo 1 settembre 2013 – 31 agosto 2014.</t>
  </si>
  <si>
    <t>n. 1551 del 30 luglio 2013</t>
  </si>
  <si>
    <t>Contratto rep. n. 38896 del 7 novembre 2013</t>
  </si>
  <si>
    <t>Capitolo 1041.303.10, impegni n. 2013/107 e n. 2014/56, capitolo 1101.303.01, impegni n. 2013/108 e n. 2014/57.</t>
  </si>
  <si>
    <t>ZCE0910FDF</t>
  </si>
  <si>
    <t>n. 541 del 18 marzo 2013</t>
  </si>
  <si>
    <t>Lavori di ordinaria manutenzione nei cimiteri comunali – primo semestre anno 2013.</t>
  </si>
  <si>
    <t>n. 1414 del 15 luglio 2013</t>
  </si>
  <si>
    <t>Scrittura privata n. 358 del 31 ottobre 2013</t>
  </si>
  <si>
    <t>in corso data 1 SAL 25/11/2013</t>
  </si>
  <si>
    <t>Capitolo 1105.303.01, impegno n. 2013/922.</t>
  </si>
  <si>
    <t>€ 10.645,13 al netto dell'iva</t>
  </si>
  <si>
    <t>Z0C0AA9855</t>
  </si>
  <si>
    <t>E31B13000100004</t>
  </si>
  <si>
    <t>dott. Arch. Pamela Lisotta</t>
  </si>
  <si>
    <t>n. 1479 del 23 luglio 2013</t>
  </si>
  <si>
    <t>Lavori di realizzazione del camminamento pedonale di collegamento area verde XXVII Strada e Nuovo P.E.E.P. Di Bellocchi.</t>
  </si>
  <si>
    <t>n. 1960 del 14 ottobre 2013</t>
  </si>
  <si>
    <t>Scrittura privata n. 362 del 6 novembre 2013</t>
  </si>
  <si>
    <t>Capitolo 2081.103.05, impegno n. 2013/1108.</t>
  </si>
  <si>
    <t>ZF20857CCB</t>
  </si>
  <si>
    <t>Settore Risorse Umane e Tecnologiche</t>
  </si>
  <si>
    <t>dott.ssa Paola Cazzola</t>
  </si>
  <si>
    <t xml:space="preserve">n. 60 del 9 gennaio 2013 </t>
  </si>
  <si>
    <r>
      <t xml:space="preserve">Pubblicazione sul quotidiano Il Resto del Carlino regionale,  avviso di gare concessioni </t>
    </r>
    <r>
      <rPr>
        <sz val="9"/>
        <rFont val="Times New Roman"/>
        <family val="1"/>
      </rPr>
      <t xml:space="preserve"> demaniali marittime per attività di stabilimento balneare per animali  d'affezione, in località Arzilla e Torrette-Ponte Sasso.</t>
    </r>
  </si>
  <si>
    <t>n. 181 del 24 gennaio 2013</t>
  </si>
  <si>
    <t>----</t>
  </si>
  <si>
    <t>Capitolo 1018.318.01, impegno n. 2013/513.</t>
  </si>
  <si>
    <t>€ 127,00</t>
  </si>
  <si>
    <t>Z5B0A71AD9</t>
  </si>
  <si>
    <t>Pubblicazione sulla GURI bando ed esito gara forniture 2 lotti derrate alimentari per mense scolastiche.</t>
  </si>
  <si>
    <t>n. 56 del 19 giugno 2013 e n. 72 del 28 agosto 2013</t>
  </si>
  <si>
    <t>€ 1.696,05</t>
  </si>
  <si>
    <t>Z180A9EF01</t>
  </si>
  <si>
    <t>Pubblicazione su quattro quotidiani (Il Messaggero e Il Giornale nazionale, Corriere Adriatico e Il Resto del Carlino regionale) bando di gara forniture 2 lotti derrate alimentari per mense scolastiche.</t>
  </si>
  <si>
    <t>€  730,00</t>
  </si>
  <si>
    <t>ZC80B4E28A</t>
  </si>
  <si>
    <t>Pubblicazione sui quotidiani Il Messaggero nazionale e Corriere Adriatico regionale esito forniture 2 lotti derrate alimentari per mense scolastiche.</t>
  </si>
  <si>
    <t>------</t>
  </si>
  <si>
    <t>€  387,00</t>
  </si>
  <si>
    <t>Z1E0B4E2CD</t>
  </si>
  <si>
    <t>Pubblicazione sul quotidiano Il Resto del Carlino regionale, esito forniture 2 lotti derrate alimentari per mense scolastiche.</t>
  </si>
  <si>
    <t>€  120,00</t>
  </si>
  <si>
    <t>ZE30B4E2F4</t>
  </si>
  <si>
    <t>Pubblicazione sul quotidiano Il Giornale nazionale, esito forniture 2 lotti derrate alimentari per mense scolastiche.</t>
  </si>
  <si>
    <t>€  246,00</t>
  </si>
  <si>
    <t>Z290C463C3</t>
  </si>
  <si>
    <t>Pubblicazione sulla GURI bando di gara per la vendita di azioni AMI SpA.</t>
  </si>
  <si>
    <t>n. 95 del 7 novembre 2013</t>
  </si>
  <si>
    <t>€  468,18</t>
  </si>
  <si>
    <t>dott. Pietro Celani</t>
  </si>
  <si>
    <t xml:space="preserve">deliberazione di Consiglio n. 155 del 29 luglio 2013 </t>
  </si>
  <si>
    <t>Accordo quadro per la disciplina dei rapporti giuridico-economici tra il Comune di Fano e la società Aset Holding S.p.A. Per la creazione di una società di PPPI per l'esecuzione del servizio di riscossione dei tributi comunali e delle altre entrate patrimoniali.</t>
  </si>
  <si>
    <t xml:space="preserve">Contratto rep. n. 38888 del 2 ottobre 2013 </t>
  </si>
  <si>
    <t>Z780839ADB</t>
  </si>
  <si>
    <t>sig.ra Donatella Tonti</t>
  </si>
  <si>
    <t>Fornitura manifesti anno 2013.</t>
  </si>
  <si>
    <t>€  990,00</t>
  </si>
  <si>
    <t xml:space="preserve">deliberazione di Consiglio n. 51 del 27 marzo 2013 </t>
  </si>
  <si>
    <t>Affidamento del servizio di esecuzione delle attività di controllo e rendimento di combustione e dello stato di esercizio e manutenzione degli impianti termici in attuazione della L.R.  Marche 27 maggio 2008, n. 9 nel territorio del Comune di Fano.</t>
  </si>
  <si>
    <t>deliberazione di Consiglio n. 51 del 27 marzo 2013</t>
  </si>
  <si>
    <t>Scrittura privata n. 352 del 18 ottobre 2013</t>
  </si>
  <si>
    <t>n. 1628 del 19 agosto 2013</t>
  </si>
  <si>
    <t>Lavori di manutenzione straordinaria delle scogliere in località Torrette. Atto di sottomissione n. 1.</t>
  </si>
  <si>
    <t xml:space="preserve">Contratto rep. n. 38897 del 13 novembre 2013 </t>
  </si>
  <si>
    <t xml:space="preserve">Capitolo  2096.701.01, impegno n. 2012/1110, capitolo 4050.280.04, impegno n. 2012/1109. </t>
  </si>
  <si>
    <t>€ 0</t>
  </si>
  <si>
    <t>ZB4067F847</t>
  </si>
  <si>
    <t xml:space="preserve">Settore Servizi Territoriali ed Ambientali </t>
  </si>
  <si>
    <t xml:space="preserve">dott. Gabriele Fossi </t>
  </si>
  <si>
    <t xml:space="preserve">n. 1749 del 25 settembre 2012 </t>
  </si>
  <si>
    <t>Attività di bonifica, rimozione e smaltimento serbatoi ed attività annesse, ubicati all'interno di un'area di proprietà comunale (ex Mattatoio).</t>
  </si>
  <si>
    <t>n.  2439 del 27 dicembre 2012 e n.  653 del 4 aprile 2013</t>
  </si>
  <si>
    <t xml:space="preserve">Scrittura privata n. 368 del 26 novembre 2013 </t>
  </si>
  <si>
    <t>Capitolo 1096.302.03 del Bilancio 2012</t>
  </si>
  <si>
    <t>5358544A63</t>
  </si>
  <si>
    <t>E32F13000060002</t>
  </si>
  <si>
    <t>n. 1839 del 24 settembre 2013</t>
  </si>
  <si>
    <t>Lavori urgenti di dragaggio del Porto di Fano – Canali di ingresso e deposito temporaneo di sedimenti in località Torrette di Fano – Appalto A.1 – Lavori di dragaggio.</t>
  </si>
  <si>
    <t>n. 1910 del 4 ottobre 2013</t>
  </si>
  <si>
    <t>Contratto rep. n. 38898 del 29 novembre 2013</t>
  </si>
  <si>
    <t>Capitolo 4050.280.04, impegno n. 2012/01295.004.</t>
  </si>
  <si>
    <t>Z940C46526</t>
  </si>
  <si>
    <t>Pubblicazione sul quotidiano Il Sole 24 Ore estratto bando di gara per vendita azioni AMI S.p.A.</t>
  </si>
  <si>
    <t>----------</t>
  </si>
  <si>
    <t>€  400,00</t>
  </si>
  <si>
    <t>5250632E95</t>
  </si>
  <si>
    <t>n. 1422 del 15 luglio 2013</t>
  </si>
  <si>
    <t>Estensione del contratto rep. n. 38759 del 25 febbraio 2011 – Concessione del servizio di accertamento e riscossione dei canoni non ricognitori, per il periodo 15 luglio 2013 – 31 dicembre 2013.</t>
  </si>
  <si>
    <t>Contratto rep. n.  38899 del 5 dicembre 2013</t>
  </si>
  <si>
    <t>Capitolo 1014.303.01, impegno n. 2013/1196.</t>
  </si>
  <si>
    <t>5359044701</t>
  </si>
  <si>
    <t>Lavori urgenti di dragaggio del Porto di Fano – Canali di ingresso e deposito temporaneo di sedimenti in località Torrette di Fano – Appalto A.2 – Trasporto fanghi.</t>
  </si>
  <si>
    <t>Contratto Rep. n. 38900 del 5 dicembre 2013</t>
  </si>
  <si>
    <r>
      <t xml:space="preserve">€ </t>
    </r>
    <r>
      <rPr>
        <sz val="9"/>
        <rFont val="Times New Roman"/>
        <family val="1"/>
      </rPr>
      <t>67.993,624</t>
    </r>
    <r>
      <rPr>
        <sz val="12"/>
        <rFont val="Times New Roman"/>
        <family val="1"/>
      </rPr>
      <t xml:space="preserve"> </t>
    </r>
  </si>
  <si>
    <t>5359179669</t>
  </si>
  <si>
    <t>Lavori urgenti di dragaggio del Porto di Fano – Canali di ingresso e deposito temporaneo di sedimenti in località Torrette di Fano – Appalto A.3 – Fornitura e posa del telo di copertura.</t>
  </si>
  <si>
    <t>Contratto rep. n. 38901 del 5 dicembre 2013</t>
  </si>
  <si>
    <r>
      <t xml:space="preserve">€  </t>
    </r>
    <r>
      <rPr>
        <sz val="12"/>
        <rFont val="Times New Roman"/>
        <family val="1"/>
      </rPr>
      <t>45.588,82</t>
    </r>
  </si>
  <si>
    <t>53092969A7</t>
  </si>
  <si>
    <t>n. 1578 del 1 agosto 2013</t>
  </si>
  <si>
    <t>Affidamento della gestione del  Centro Residenziale per anziani “Don Paolo Tonucci”  - Nucleo Residenza Protetta e Nucleo Casa Albergo – Per il periodo 1 gennaio 2014 – 31 dicembre 2015  .</t>
  </si>
  <si>
    <t>n. 2066 del 30 ottobre 2013</t>
  </si>
  <si>
    <t>Contratto rep. n. 38903  del 17 gennaio 2014</t>
  </si>
  <si>
    <r>
      <t xml:space="preserve">€ </t>
    </r>
    <r>
      <rPr>
        <sz val="12"/>
        <rFont val="Times New Roman"/>
        <family val="1"/>
      </rPr>
      <t>1.344.693,58</t>
    </r>
  </si>
  <si>
    <t>Capitolo 1103.302.01, impegni n. 2014/115, n. 2014/116, n.2015/62, n. 2015/63.</t>
  </si>
  <si>
    <t>n. 1497 del 24 luglio 2013</t>
  </si>
  <si>
    <r>
      <t>Affidamento dei servizi di assistenza educativa territoriale per l'integrazione scolastica a favore di alunni in situazione di grave disabilità fisica, psichica o sensoriale e al domicilio per persone in situazioni di grave disabilità fisica, psichica o sensoriale,</t>
    </r>
    <r>
      <rPr>
        <sz val="10"/>
        <rFont val="Times New Roman"/>
        <family val="1"/>
      </rPr>
      <t xml:space="preserve"> per il periodo 1 gennaio 2014 – 31 agosto 2015.</t>
    </r>
  </si>
  <si>
    <t>n. 2231 del 20 novembre 2013</t>
  </si>
  <si>
    <t>Contratto Rep. n. 38902 del 30 dicembre 2013</t>
  </si>
  <si>
    <r>
      <t xml:space="preserve">€ </t>
    </r>
    <r>
      <rPr>
        <sz val="12"/>
        <rFont val="Times New Roman"/>
        <family val="1"/>
      </rPr>
      <t>906.926,39</t>
    </r>
  </si>
  <si>
    <t>Capitolo 1104.321.01, impegni n. 2014/113, n. 2015/60.</t>
  </si>
  <si>
    <t>ZE30C464DF</t>
  </si>
  <si>
    <t xml:space="preserve">Pubblicazione sul quotidiano La Repubblica estratto bando di gara vendita azioni AMI SpA. </t>
  </si>
  <si>
    <t>€  326,70</t>
  </si>
  <si>
    <t>ZD50B16DBD</t>
  </si>
  <si>
    <t>sig.ra Luciana Gasparini</t>
  </si>
  <si>
    <t>n. 2240 del 7 dicembre 2012</t>
  </si>
  <si>
    <t>Affidamento della manutenzione dell'ascensore installato nella scuola primaria “A.M. Fantini” per il periodo 1 gennaio 2013 – 31 dicembre 2015.</t>
  </si>
  <si>
    <t xml:space="preserve">Capitolo 1043.301.02, impegno n. 2013/170. </t>
  </si>
  <si>
    <t>€  342,50</t>
  </si>
  <si>
    <t>Z6208659CE</t>
  </si>
  <si>
    <t>Settore LL.PP. ed Urbanistica</t>
  </si>
  <si>
    <t>Dott. Arch. Adriano Giangolini</t>
  </si>
  <si>
    <t xml:space="preserve">n.88 del 15.01.2013 </t>
  </si>
  <si>
    <t>Conferimento incarico professionale al geom. Filippo Zenobi di Fano in materia di espropri per la conclusione dei procedimenti espropriativi inerenti i lavori di realizzazione della strada interquartieri da via Roma alla via Trave.</t>
  </si>
  <si>
    <t>n.88 del 15.01.2013</t>
  </si>
  <si>
    <t>In data 29.01.2013</t>
  </si>
  <si>
    <t>€. 16.000,00.=</t>
  </si>
  <si>
    <t>2004n.2371 cap. 2081.103.04</t>
  </si>
  <si>
    <t>ZC80ACE839</t>
  </si>
  <si>
    <t>n.1433 del 16.07.2013</t>
  </si>
  <si>
    <t>Conferimento incarico per assistenza archeologica in corso d'opera alla ditta adArte snc di Rimini per i lavori di realizzazione della strada interquartieri da via Roma alla via Trave in Fano.</t>
  </si>
  <si>
    <t>In data 17.07.2013</t>
  </si>
  <si>
    <t>€. 12.600,00.=</t>
  </si>
  <si>
    <t>ZB00AD8483</t>
  </si>
  <si>
    <t>Dott. Ing. Gino Roberti</t>
  </si>
  <si>
    <t>n.1450 del 18.07.2013</t>
  </si>
  <si>
    <t>Conferimento incarico professionale al Dott. Ing. Gianni Roccato di Fano quale collaudatore tecnico-amministrativo e collaudatore strutturale dei lavori di realizzazione della strada interquartieri da via Roma alla via Trave in Fano</t>
  </si>
  <si>
    <t>In data 27.08.2013</t>
  </si>
  <si>
    <t>€. 15.000,00.=</t>
  </si>
  <si>
    <t>in data 27.08.2013</t>
  </si>
  <si>
    <t>In data 27.11.2013</t>
  </si>
  <si>
    <t>ZA40C41A0B</t>
  </si>
  <si>
    <t>E35G11000310004</t>
  </si>
  <si>
    <t>Geom. Mario Silvestrini</t>
  </si>
  <si>
    <t>n. 1795 del 18.09.2013</t>
  </si>
  <si>
    <t>Conferimento incarico professionale al Dott. Ing. Guglielmo Cetrone di Fano in materia acustica ed energetica per i lavori di completamento dell'impianto di tiro a volo di Monteschiantello.</t>
  </si>
  <si>
    <t xml:space="preserve">N. 1795 del 18.09.2013 </t>
  </si>
  <si>
    <t>In data 03.10.2013</t>
  </si>
  <si>
    <t>€.   1.580,00.=</t>
  </si>
  <si>
    <t>In data 03.02.2015</t>
  </si>
  <si>
    <t>2013 n. 1284   cap. 2062.102.03</t>
  </si>
  <si>
    <t>ZBE0BB6A7C</t>
  </si>
  <si>
    <t>Geom. Carlo Ondedei</t>
  </si>
  <si>
    <t>n. 1885 del 01.10.2013</t>
  </si>
  <si>
    <t>Conferimento incarico professionale al Geom. Francesco Serra di Ravenna quale coordinatore della sicurezza per l'esecuzione dei lavori urgenti di dragaggio del porto di Fano-Canali di ingresso principale e deposito dei sedimenti in loc. Torrette di Fano</t>
  </si>
  <si>
    <t>In data 14.10.2013</t>
  </si>
  <si>
    <t>€.  2.300,00.=</t>
  </si>
  <si>
    <t>In data 14.11.2013</t>
  </si>
  <si>
    <t>2012 n. 1295.004  cap. 4050.280.04</t>
  </si>
  <si>
    <t>Z270CF70DB</t>
  </si>
  <si>
    <t>n.2478 del 20.12.2013</t>
  </si>
  <si>
    <t>Conferimento incarico al restauratore di Beni Culturali sig. Fabiano Ferrucci per supporto al RUP nell'attività di verifica del progetto definitivo per il restauro della chiesa di San Pietro In Valle – Restauro elementi lapidei naturali della Cappella Gabrielli.</t>
  </si>
  <si>
    <t>n. 2478 del 20.12.2013</t>
  </si>
  <si>
    <t>In data 23.12.2013</t>
  </si>
  <si>
    <t>€.    800,00.=</t>
  </si>
  <si>
    <t>In data 23.01.2014</t>
  </si>
  <si>
    <t>2009 n. 2061 cap. 2052.101.00</t>
  </si>
  <si>
    <t>Z6A0A9B0C9</t>
  </si>
  <si>
    <t>Settore IV -U.O. SUAP</t>
  </si>
  <si>
    <t>Dott. Gabriele Fossi</t>
  </si>
  <si>
    <t>1131 del 13/06/2013</t>
  </si>
  <si>
    <t>Spese per il progetto di adesione al Centro Servizi Territoriali di Pesaro e Urbino – prestazioni di servizio</t>
  </si>
  <si>
    <t>1064/1091.314.01</t>
  </si>
  <si>
    <t>3.865,95</t>
  </si>
  <si>
    <t>Z6C0A6BF58</t>
  </si>
  <si>
    <t>Settore IV -U.O.DEMANIO MARITTIMO</t>
  </si>
  <si>
    <t>846 del 07/05/2013</t>
  </si>
  <si>
    <t>Impegno di spesa per il mantenimento delle infrastrutture nelle zone balneari-installazione di cartelli monitori sulle spiagge libere della costa fanese</t>
  </si>
  <si>
    <t>967/1071.303.04</t>
  </si>
  <si>
    <t>4.000,00</t>
  </si>
  <si>
    <t>ZBA0AB45B6</t>
  </si>
  <si>
    <t>1188 del 19/06/2013</t>
  </si>
  <si>
    <t>Integrazione impegno 967/2013  spese per il mantenimento delle infrastrutture nelle zone balneari-prestazione di servizi installazione di cartelli monitori  spiagge libere della costa fanese</t>
  </si>
  <si>
    <t>1.000,00</t>
  </si>
  <si>
    <t>Z6F0895A13</t>
  </si>
  <si>
    <t>194 del 25/01/2013</t>
  </si>
  <si>
    <t xml:space="preserve">Impegno di spesa per il funzionamento dell'ufficio demanio marittimo prestazione
 Di servizi </t>
  </si>
  <si>
    <t>748/1015.313.02</t>
  </si>
  <si>
    <t>484,00</t>
  </si>
  <si>
    <t>ZC90AB604E</t>
  </si>
  <si>
    <t>Settore IV -U.O.AMBIENTE</t>
  </si>
  <si>
    <t>729 del 17/04/2013</t>
  </si>
  <si>
    <t>Interventi per la tutela dell'ambiente prestazioni di servizio- Rimozione rifiuti
 abbandonati da ignoti da soggetti identificati ma irreperibili e da soggetti non
Solvibili. Redazione MUD</t>
  </si>
  <si>
    <t>1042/1096.302.03</t>
  </si>
  <si>
    <t>500,00</t>
  </si>
  <si>
    <t>4967963CBF</t>
  </si>
  <si>
    <t>Settore IV -U.O. Polizia Amministrativa-Commercio- Politiche Comunitarie</t>
  </si>
  <si>
    <t>476 del
 06/03/2013</t>
  </si>
  <si>
    <t>Adesione alla convenzione CONSIP per energia elettrica 10/lotto2 Toscana, Umbria
Marche, Lazio, Abruzzo, Molise attivata in data 06/12/2012 dalla CONSIP SPA 
Con Gala spa</t>
  </si>
  <si>
    <t>479 del 06/03/2013</t>
  </si>
  <si>
    <t>600/1112.304.02</t>
  </si>
  <si>
    <t>16.000,00</t>
  </si>
  <si>
    <t xml:space="preserve">Z45096B760 </t>
  </si>
  <si>
    <t>257 del 
04/02/2013</t>
  </si>
  <si>
    <t>Funzionamento del mercato ortofrutticolo all'ingrosso e mercato al minuto
 Su aree pubbliche- acquisto beni</t>
  </si>
  <si>
    <t>257 del 04/02/2013</t>
  </si>
  <si>
    <t>945/1112.204.02</t>
  </si>
  <si>
    <t>150,00</t>
  </si>
  <si>
    <t>Z2AOB5F4A5</t>
  </si>
  <si>
    <t>1431 del 
16/07//2013</t>
  </si>
  <si>
    <t>1431 del 16/07/2013</t>
  </si>
  <si>
    <t xml:space="preserve">    31/12/02013</t>
  </si>
  <si>
    <t>1176/1112.204.02</t>
  </si>
  <si>
    <t xml:space="preserve">Z45096B760
</t>
  </si>
  <si>
    <t>821 del 02/05/2013</t>
  </si>
  <si>
    <t>Funzionamento degli uffici del settore IV servizi territoriali ed ambientali – 
Spese di funzionamento del servizio commercio acquisto beni di consumo</t>
  </si>
  <si>
    <t>936/1115.202.01</t>
  </si>
  <si>
    <t>250,00</t>
  </si>
  <si>
    <t>Z750C64416</t>
  </si>
  <si>
    <t>817 del 02/05/2013</t>
  </si>
  <si>
    <t xml:space="preserve">Spese diverse per il funzionamento del servizio commercio-prestazioni di servizi </t>
  </si>
  <si>
    <t>935/1115.303.01</t>
  </si>
  <si>
    <t>05331902AE</t>
  </si>
  <si>
    <t>16 del
 03/01/2013  e n. 2051 del 29/10/2013</t>
  </si>
  <si>
    <t>Aggio per il servizio di accertamento di riscossione canone di partecipazione alla 
fiera mercato dell'antiquariato -  richiesta integrazione impegno n. 950/13.</t>
  </si>
  <si>
    <t>16 del 03/01/2013 e n. 2051 del 29/10/2013</t>
  </si>
  <si>
    <t>03/01/02013</t>
  </si>
  <si>
    <t>950/1212.305.01</t>
  </si>
  <si>
    <t xml:space="preserve">ZF009A754A
</t>
  </si>
  <si>
    <t>impegno viene dato
Dalla Rag</t>
  </si>
  <si>
    <t>Consumo acqua ufficio commercio CODMA ed altri mercati</t>
  </si>
  <si>
    <t>549/1112.304.01</t>
  </si>
  <si>
    <t>3.500,00</t>
  </si>
  <si>
    <r>
      <t xml:space="preserve">
</t>
    </r>
    <r>
      <rPr>
        <sz val="9"/>
        <color indexed="8"/>
        <rFont val="Times New Roman"/>
        <family val="1"/>
      </rPr>
      <t>Z470B1496D</t>
    </r>
  </si>
  <si>
    <t>Z310A97452</t>
  </si>
  <si>
    <t>815 del 02/05/2013</t>
  </si>
  <si>
    <t>Mantenimento della manifestazione fiera mercato dell'antiquariato per l'anno 2013</t>
  </si>
  <si>
    <t>31/12/02013</t>
  </si>
  <si>
    <t>838/112.307.02</t>
  </si>
  <si>
    <t>5.000,00</t>
  </si>
  <si>
    <t xml:space="preserve">ZE40A72357
</t>
  </si>
  <si>
    <t>1405 del 11/07/2013</t>
  </si>
  <si>
    <t>Organizzazione della fiera di San Bartolomeo 24-25-26 agosto 2013</t>
  </si>
  <si>
    <t>1177/1112.307.02</t>
  </si>
  <si>
    <t>38.072,65</t>
  </si>
  <si>
    <t xml:space="preserve">Z5B0B7E052
</t>
  </si>
  <si>
    <t>1405 del 11/07/2013  e n. 1529 del 29/07/2013</t>
  </si>
  <si>
    <t>Organizzazione della fiera di San Bartolomeo 24-25-26 agosto 2013 e integrazione impegno di spesa n. 1177.</t>
  </si>
  <si>
    <t>1405 del 11/07/2013 e n. 1529 del 29/07/2013</t>
  </si>
  <si>
    <t>39.072,65</t>
  </si>
  <si>
    <t>1769 del 16/09/2013</t>
  </si>
  <si>
    <t>Organizzazione della Festa dei fiori 27/28/29 settembre 2013</t>
  </si>
  <si>
    <t>1279/111.307.02</t>
  </si>
  <si>
    <t>3.523,20</t>
  </si>
  <si>
    <t>Z030BEB259</t>
  </si>
  <si>
    <t>ZDC0BEB2FD</t>
  </si>
  <si>
    <t>Z9E0BEB1F7</t>
  </si>
  <si>
    <t>ZB00C0EC8C</t>
  </si>
  <si>
    <t>Z5BOCF7707</t>
  </si>
  <si>
    <t>784 del 24/04/2013</t>
  </si>
  <si>
    <t>Iniziative realizzate in collaborazione con il Comitato apriamo il Centro. 
Approvazione della spesa a carico del Comune</t>
  </si>
  <si>
    <t>1485/1115.302.01</t>
  </si>
  <si>
    <t>Z7009A5E91</t>
  </si>
  <si>
    <t>n. 262 del 4 febbraio 2013 e n. 263 del 4 febbraio 2013</t>
  </si>
  <si>
    <t>Fornitura di materiale didattico e da consumo per gli asili nido  e le scuole dell'infanzia comunali – primo semestre 2013.</t>
  </si>
  <si>
    <t>Capitolo 1101.203.01, impegno n. 2013/892, capitolo 1041.202.01, impegno n. 2013/896-</t>
  </si>
  <si>
    <t>€  4.958,67</t>
  </si>
  <si>
    <t>ZA90B24B3B</t>
  </si>
  <si>
    <t>n. 1171 del 18 giugno 2013, n. 1170 del 18 giugno 2013, n. 1260 del 27 giugno 2013</t>
  </si>
  <si>
    <t>Fornitura di materiale didattico e da consumo per gli asili nido  e le scuole dell'infanzia comunali e attività di coordinamento  –secondo  semestre 2013.</t>
  </si>
  <si>
    <t>Capitolo 1101.203.01, impegno n. 2013/1071, capitolo 1041.202.01, impegno n. 2013/1072, capitolo 1101.202.01, impegno n. 2013/1128-</t>
  </si>
  <si>
    <t>€  4.854,86</t>
  </si>
  <si>
    <t>ZD20C8B824</t>
  </si>
  <si>
    <t xml:space="preserve">n.  2253 del 26 novembre 2013 </t>
  </si>
  <si>
    <t xml:space="preserve">Affidamento del Servizio di controllo e prevenzione sugli stabili all'interno dell'ex Caserma Paolini per mesi 12. </t>
  </si>
  <si>
    <t>n. 2540 del 27 dicembre 2013</t>
  </si>
  <si>
    <t>Scrittura privata n. 371 del 27 dicembre 2013</t>
  </si>
  <si>
    <t xml:space="preserve">Capitolo  1081.308.03 , impegno n. 2014/142. </t>
  </si>
  <si>
    <t>4846442275</t>
  </si>
  <si>
    <t>Settore Servizi Interni e Demografici</t>
  </si>
  <si>
    <t xml:space="preserve">dott.ssa Daniela Luè Verri </t>
  </si>
  <si>
    <t>n. 2447 del 28 dicembre 2012</t>
  </si>
  <si>
    <t>Acquisto materiale da consumo per Ufficio Elettorale.</t>
  </si>
  <si>
    <t>n.  2447 del 28 dicembre 2012</t>
  </si>
  <si>
    <t>Capitolo 4050.280.06, impegno n. 2013/510</t>
  </si>
  <si>
    <t>€ 5.380,35</t>
  </si>
  <si>
    <t>48418293B0</t>
  </si>
  <si>
    <t>n. 2476 del 31 dicembre 2012</t>
  </si>
  <si>
    <t>Fornitura cabine elettorali.</t>
  </si>
  <si>
    <t>Capitolo 2017.503.05, impegno n. 2013/1599</t>
  </si>
  <si>
    <t>€ 1.600,00</t>
  </si>
  <si>
    <t>484211715B</t>
  </si>
  <si>
    <t>n. 3 del 2 gennaio 2013</t>
  </si>
  <si>
    <t>Acquisto materiale da consumo per Ufficio Anagrafe/Aire.</t>
  </si>
  <si>
    <t>Capitolo 1017.203.02, impegno n. 2013/731</t>
  </si>
  <si>
    <t>€  579,00</t>
  </si>
  <si>
    <t>Z30083690E</t>
  </si>
  <si>
    <t>n. 53 del 9 gennaio 2013</t>
  </si>
  <si>
    <t>Trasporto materiale per elezioni 2013.</t>
  </si>
  <si>
    <t>Capitolo 4050.280.06, impegno n. 2013/511</t>
  </si>
  <si>
    <t>€  1.380,00</t>
  </si>
  <si>
    <t>Z1508FFC80</t>
  </si>
  <si>
    <t>n. 373 del 19 febbraio 2013</t>
  </si>
  <si>
    <t>Trasporto disabili elezioni 2013.</t>
  </si>
  <si>
    <t>--------</t>
  </si>
  <si>
    <t>Capitolo 1017.301.01, impegno n. 2013/808.</t>
  </si>
  <si>
    <t>€ 320,00</t>
  </si>
  <si>
    <t>4845992F17</t>
  </si>
  <si>
    <t>n. 6 del 2 gennaio 2013 e n. 1865 del 26 settembre 2013</t>
  </si>
  <si>
    <t>Acquisto materiale da consumo Ufficio Stato Civile.</t>
  </si>
  <si>
    <t>Capitolo 1017.204.02, impegni n. 2013/1027 e n. 2013/1305</t>
  </si>
  <si>
    <t>€  1.872,00</t>
  </si>
  <si>
    <t>Z380BE5E96</t>
  </si>
  <si>
    <t>n. 1865 del 26 settembre 2013</t>
  </si>
  <si>
    <t>Capitolo 1017.204.02, impegno n. 2013/1305.</t>
  </si>
  <si>
    <t>€ 562,50</t>
  </si>
  <si>
    <t>4846180A3D</t>
  </si>
  <si>
    <t>n. 2477 del 31 dicembre 2012</t>
  </si>
  <si>
    <t>Acquisto materiale da consumo Ufficio Elettorale.</t>
  </si>
  <si>
    <t>Capitolo 1017.201.02, impegno n. 2013/1047.</t>
  </si>
  <si>
    <t>€  165,00</t>
  </si>
  <si>
    <t>Z0F0BE5775</t>
  </si>
  <si>
    <t>n. 1863 del 25 novembre 2013</t>
  </si>
  <si>
    <t>Acquisto materiale da consumo Ufficio Anagrafe.</t>
  </si>
  <si>
    <t>Capitolo 1017.203.02, impegno n. 2013/1306</t>
  </si>
  <si>
    <t>€ 404,70</t>
  </si>
  <si>
    <t>ZDF0CC3AD0</t>
  </si>
  <si>
    <t>sig.ra Cristina Celesti</t>
  </si>
  <si>
    <t>n. 1870 del 27 settembre 2013</t>
  </si>
  <si>
    <t>Prestazione servizi Ufficio Protocollo.</t>
  </si>
  <si>
    <t>Capitolo 1018.319.03, impegno n. 2013/1307</t>
  </si>
  <si>
    <t>€  409,84</t>
  </si>
  <si>
    <t>Z7302E640A</t>
  </si>
  <si>
    <t>n.2572  del 15 dicembre 2011</t>
  </si>
  <si>
    <t>Servizi complementari per affrancatura posta in partenza dall'Ente per il periodo 1 gennaio 2012 – 31 dicembre 2013.</t>
  </si>
  <si>
    <t>n. 2572 del 15 dicembre 2011</t>
  </si>
  <si>
    <t>Capitolo 1018.304.02, impegno n. 2013/64.</t>
  </si>
  <si>
    <t>€  38.000,00</t>
  </si>
  <si>
    <t>ZBD08ED58F</t>
  </si>
  <si>
    <t>sig.ra Fiorella Romani</t>
  </si>
  <si>
    <t>n. 2326 del 14 dicembre 2012</t>
  </si>
  <si>
    <t>Fornitura gratuita libri di testo alunni scuola primaria.</t>
  </si>
  <si>
    <t>---</t>
  </si>
  <si>
    <t>Capitolo 1045.502.01, impegno n. 2013/172</t>
  </si>
  <si>
    <t>€ 19,09</t>
  </si>
  <si>
    <t>Z0A08F81EB</t>
  </si>
  <si>
    <t>€ 19,10</t>
  </si>
  <si>
    <t>Z27090F191</t>
  </si>
  <si>
    <t>€ 1.575,41</t>
  </si>
  <si>
    <t>ZB9090FA86</t>
  </si>
  <si>
    <t>€ 82,30</t>
  </si>
  <si>
    <t>Z2B0957E76</t>
  </si>
  <si>
    <t>Z7E0991DCE</t>
  </si>
  <si>
    <t>€ 12,96</t>
  </si>
  <si>
    <t>Z650BA203</t>
  </si>
  <si>
    <t>€ 42,79</t>
  </si>
  <si>
    <t>ZED0BDF184</t>
  </si>
  <si>
    <t>€ 9.785,13</t>
  </si>
  <si>
    <t>ZCD0BCD466</t>
  </si>
  <si>
    <t>ZD10BDF1D0</t>
  </si>
  <si>
    <t>€ 19,25</t>
  </si>
  <si>
    <t>Z040BEF740</t>
  </si>
  <si>
    <t>€ 4.932,54</t>
  </si>
  <si>
    <t>Z190BED8A2</t>
  </si>
  <si>
    <t>€ 41,96</t>
  </si>
  <si>
    <t>Z120BFAA87</t>
  </si>
  <si>
    <t>€ 67,83</t>
  </si>
  <si>
    <t>Z190BFC4ED</t>
  </si>
  <si>
    <t>Z270BFA276</t>
  </si>
  <si>
    <t>€ 2.434,25</t>
  </si>
  <si>
    <t>Z6C0BF7C31</t>
  </si>
  <si>
    <t>€ 4.287,11</t>
  </si>
  <si>
    <t>ZCC0C24851</t>
  </si>
  <si>
    <t>€ 26,53</t>
  </si>
  <si>
    <t>ZA80C24F48</t>
  </si>
  <si>
    <t>€ 19,40</t>
  </si>
  <si>
    <t>ZE30C11D97</t>
  </si>
  <si>
    <t>€ 1.086,12</t>
  </si>
  <si>
    <t>Z8D0C0A849</t>
  </si>
  <si>
    <t>€ 49,02</t>
  </si>
  <si>
    <t>Z250C4143F</t>
  </si>
  <si>
    <t>€ 65,17</t>
  </si>
  <si>
    <t>ZC00C4362E</t>
  </si>
  <si>
    <t>€ 15,12</t>
  </si>
  <si>
    <t>Z6E0C24879</t>
  </si>
  <si>
    <t>€ 20.270,70</t>
  </si>
  <si>
    <t>ZAE0C11E03</t>
  </si>
  <si>
    <t>€ 149,47</t>
  </si>
  <si>
    <t>0000000000</t>
  </si>
  <si>
    <t>ZE90C4F0BC</t>
  </si>
  <si>
    <t>Z280C15900</t>
  </si>
  <si>
    <t>Z930C42235</t>
  </si>
  <si>
    <t>€ 6.655,00</t>
  </si>
  <si>
    <t>Z840C5F1D9</t>
  </si>
  <si>
    <t>€ 643,85</t>
  </si>
  <si>
    <t>Z6D0C07C5D</t>
  </si>
  <si>
    <t>€ 8.036,06</t>
  </si>
  <si>
    <t>ZAF0C4D847</t>
  </si>
  <si>
    <t>Z890C81D29</t>
  </si>
  <si>
    <t>€ 13.727,74</t>
  </si>
  <si>
    <t>Z350C53FAE</t>
  </si>
  <si>
    <t>€ 324,46</t>
  </si>
  <si>
    <t>Z3B0C62BA1</t>
  </si>
  <si>
    <t>€ 62,17</t>
  </si>
  <si>
    <t>Z4F0CAB5F9</t>
  </si>
  <si>
    <t>€ 42,80</t>
  </si>
  <si>
    <t>ZED0CD35AA</t>
  </si>
  <si>
    <t>€ 19,24</t>
  </si>
  <si>
    <t>ZAD0CD3610</t>
  </si>
  <si>
    <t>Z8B0C47B3C</t>
  </si>
  <si>
    <t>n. 2326 del 14 dicembre 2012 e n. 2320 del 5 dicembre 2013</t>
  </si>
  <si>
    <t>€ 2.671,80</t>
  </si>
  <si>
    <t>524429839D</t>
  </si>
  <si>
    <t>n. 1146 del 14/06/2013</t>
  </si>
  <si>
    <t>Affidamento servizio di manutenzione di aree verdi pubbliche ad Associazioni. Ass. Mimosa. RUP dott.ssa Gabriella Malanga</t>
  </si>
  <si>
    <t>Scrittura privata n. 3/2013</t>
  </si>
  <si>
    <t>Cap. 1096.304.04 imp. 2013/1096</t>
  </si>
  <si>
    <t>6.883,24</t>
  </si>
  <si>
    <t>5258903809</t>
  </si>
  <si>
    <t>n. 1428 del 16/07/2013</t>
  </si>
  <si>
    <t>Affidamento servizio di manutenzione di aree verdi pubbliche ad Associazioni. Ass. Viviamo Centinarola RUP dott.ssa Gabriella Malanga</t>
  </si>
  <si>
    <t>Scrittura privata n. 8/2013</t>
  </si>
  <si>
    <t>Cap. 1096.304.04 imp. 2013/1192</t>
  </si>
  <si>
    <t>€ 8.372,00</t>
  </si>
  <si>
    <t>ZDC0982E6A</t>
  </si>
  <si>
    <t>E33G11000120004</t>
  </si>
  <si>
    <t>LL PP UO Nuove Opere</t>
  </si>
  <si>
    <t>Mariangela Giommi</t>
  </si>
  <si>
    <t>N 677 del 9/4/2013</t>
  </si>
  <si>
    <t xml:space="preserve">Ricostruzione magazzino presso il centro sociale sportivo Giancarlo Santinelli di Ponte Sasso – Acquisto tensostruttura completa di chiusura perimetrale </t>
  </si>
  <si>
    <t>N 831 del 3/5/2013</t>
  </si>
  <si>
    <t>Nr 200293 del 3/5/2013</t>
  </si>
  <si>
    <t>2104.105.01 impegno 1211/2012</t>
  </si>
  <si>
    <t>Euro 10.350,00</t>
  </si>
  <si>
    <t>Z580A90832</t>
  </si>
  <si>
    <t>Elena De Vita</t>
  </si>
  <si>
    <t>n. 1271 del 27/06/2013</t>
  </si>
  <si>
    <t>Approvazione impegno di spesa e determina a contrattare per il servizio di estirpazione erbacce, arbusti e piante infestanti da mura e monumenti anno 2013</t>
  </si>
  <si>
    <t>Nr 57317 del 06/08/2013</t>
  </si>
  <si>
    <t>1015.309.01 impegno 1124/2013</t>
  </si>
  <si>
    <t>N 1252 del 26/06/2013</t>
  </si>
  <si>
    <t>Noleggio wc chimici mobili a servizio delle zone balneari (spiagge libere e zone adiacenti) anno 2013</t>
  </si>
  <si>
    <t>n. 1297 del 01/07/2013</t>
  </si>
  <si>
    <t>Nr 48298 del 02/07/2013</t>
  </si>
  <si>
    <t>15/072013</t>
  </si>
  <si>
    <t>1071.402.01 impegno 1102/2013</t>
  </si>
  <si>
    <t>2.999,00</t>
  </si>
  <si>
    <t>Z390C8F0F3</t>
  </si>
  <si>
    <t>Biblioteca e mediateca</t>
  </si>
  <si>
    <t>Dott. Danilo Carbonari</t>
  </si>
  <si>
    <t>2296/2013</t>
  </si>
  <si>
    <t>Impegno di spesa per la gestione dei servizi bibliotecari del Sistema Bibliotecario della Città di Fano</t>
  </si>
  <si>
    <t>1410/2013 1051.303.03</t>
  </si>
  <si>
    <t>0,00</t>
  </si>
  <si>
    <t>Z06099345E</t>
  </si>
  <si>
    <t>127/2013</t>
  </si>
  <si>
    <t>Noleggio – stampanti per fotocopiatrici per mediateca Montanari – Memo</t>
  </si>
  <si>
    <t>811/2013 1051.401.01</t>
  </si>
  <si>
    <t>714,00</t>
  </si>
  <si>
    <t>ZF309F1975</t>
  </si>
  <si>
    <t>Compreso nell'impegno 811/2013</t>
  </si>
  <si>
    <t>1.263,71</t>
  </si>
  <si>
    <t>ZB70AC77CA</t>
  </si>
  <si>
    <t>357,00</t>
  </si>
  <si>
    <t>Z7B0AC8ED6</t>
  </si>
  <si>
    <t>ZF10AC903F</t>
  </si>
  <si>
    <t>98,54</t>
  </si>
  <si>
    <t>Z990AC900F</t>
  </si>
  <si>
    <t>1.012,00</t>
  </si>
  <si>
    <t xml:space="preserve">      ZEC0AC8FE1</t>
  </si>
  <si>
    <t>13,92</t>
  </si>
  <si>
    <t xml:space="preserve">      Z430AC8F6E</t>
  </si>
  <si>
    <t>10,39</t>
  </si>
  <si>
    <t xml:space="preserve">      Z7F0C7CC07</t>
  </si>
  <si>
    <t xml:space="preserve">    Z5A0CE9D18</t>
  </si>
  <si>
    <t xml:space="preserve">    Z9F0CE9B1A</t>
  </si>
  <si>
    <t xml:space="preserve">   ZAC0CE9DA0</t>
  </si>
  <si>
    <t xml:space="preserve">    ZB10CE9C08</t>
  </si>
  <si>
    <t xml:space="preserve">     Z1B0C9E4D8</t>
  </si>
  <si>
    <t>2279/2013</t>
  </si>
  <si>
    <t>1401/2013 1051.401.01</t>
  </si>
  <si>
    <t xml:space="preserve">     ZCC0812968</t>
  </si>
  <si>
    <t xml:space="preserve">     1094/2012</t>
  </si>
  <si>
    <t>Esecuzione di rigenerazione olio idraulico</t>
  </si>
  <si>
    <t>1094/2012</t>
  </si>
  <si>
    <t>1192/2012 1051.303.03</t>
  </si>
  <si>
    <t xml:space="preserve">    ZD208F4DEF</t>
  </si>
  <si>
    <t xml:space="preserve">     2310/2011</t>
  </si>
  <si>
    <t>Acquisto libri per biblioteca e mediateca</t>
  </si>
  <si>
    <t>2310/2011</t>
  </si>
  <si>
    <t>27 – 27/12/2011</t>
  </si>
  <si>
    <t>1643/2011 1051.204.02</t>
  </si>
  <si>
    <t xml:space="preserve"> ZC108F4D46</t>
  </si>
  <si>
    <t xml:space="preserve">     2240/2010</t>
  </si>
  <si>
    <t>2240/2010</t>
  </si>
  <si>
    <t>17 – 29/12/2010</t>
  </si>
  <si>
    <t>1830/2010  1051.204.02</t>
  </si>
  <si>
    <t xml:space="preserve">     Z55083C177</t>
  </si>
  <si>
    <t>CL 577145  - 06/03/2012</t>
  </si>
  <si>
    <t xml:space="preserve">     Z1409E93D1</t>
  </si>
  <si>
    <t>CL 520499 – 2011</t>
  </si>
  <si>
    <t xml:space="preserve">     ZD90A04942</t>
  </si>
  <si>
    <t xml:space="preserve">     1268/2011</t>
  </si>
  <si>
    <t>Lavori impianti elettrici</t>
  </si>
  <si>
    <t>1268/2011</t>
  </si>
  <si>
    <t>4bis – 27/06/2011</t>
  </si>
  <si>
    <t>1333/2011   1051.303.03</t>
  </si>
  <si>
    <t xml:space="preserve">    ZC20A048F1</t>
  </si>
  <si>
    <t>6bis – 06/10/2011</t>
  </si>
  <si>
    <t xml:space="preserve">    ZAE0A7848F</t>
  </si>
  <si>
    <t>E39E10003510004</t>
  </si>
  <si>
    <t xml:space="preserve">     2736/2010</t>
  </si>
  <si>
    <t>2736/2010</t>
  </si>
  <si>
    <t>CL 586769 – 08/10/2012</t>
  </si>
  <si>
    <t>1776/2010  2051.502.00</t>
  </si>
  <si>
    <t xml:space="preserve">    Z920A784DB</t>
  </si>
  <si>
    <t xml:space="preserve">    ZAA0A870C1</t>
  </si>
  <si>
    <t xml:space="preserve">     2260/2012</t>
  </si>
  <si>
    <t>Acquisto tessere pvc e nastro colori</t>
  </si>
  <si>
    <t>2260/2012</t>
  </si>
  <si>
    <t>22 – 20/12/2012</t>
  </si>
  <si>
    <t>1541/2012 1051.202.03</t>
  </si>
  <si>
    <t xml:space="preserve">    ZB20A870F3</t>
  </si>
  <si>
    <t xml:space="preserve">     2255/2012</t>
  </si>
  <si>
    <t>Acquisto filmolux</t>
  </si>
  <si>
    <t>20 – 19/12/2012</t>
  </si>
  <si>
    <t>1537/2012  1051.207.01</t>
  </si>
  <si>
    <t xml:space="preserve">    ZA90ACB0CE</t>
  </si>
  <si>
    <t xml:space="preserve">      2257/2012</t>
  </si>
  <si>
    <t>Stampa Nuovi Studi Fanesi</t>
  </si>
  <si>
    <t>2257/2012</t>
  </si>
  <si>
    <t>21bis  21/12/2012</t>
  </si>
  <si>
    <t>1545/2012  1052.314.01</t>
  </si>
  <si>
    <t xml:space="preserve">    Z0D0A7BE27</t>
  </si>
  <si>
    <t>E39E12001680003</t>
  </si>
  <si>
    <t xml:space="preserve">      2434/2012</t>
  </si>
  <si>
    <t>2434/2012</t>
  </si>
  <si>
    <t>51 – 24/06/2013</t>
  </si>
  <si>
    <t>1628/2012 2051.202.00</t>
  </si>
  <si>
    <t xml:space="preserve">    Z840BF79D6</t>
  </si>
  <si>
    <t>Acquisto beni di consumo per biblioteche</t>
  </si>
  <si>
    <t>2255/2012</t>
  </si>
  <si>
    <t>23 – 21/12/2012</t>
  </si>
  <si>
    <t xml:space="preserve">     ZE00C10154</t>
  </si>
  <si>
    <t>24 – 21/12/2012</t>
  </si>
  <si>
    <t>21/21/2012</t>
  </si>
  <si>
    <t xml:space="preserve">    ZEE0C1012E</t>
  </si>
  <si>
    <t xml:space="preserve">      2240/2010</t>
  </si>
  <si>
    <t>CL 577145 – 06/03/2012</t>
  </si>
  <si>
    <t>Compreso nella commissione CL 577145/2012</t>
  </si>
  <si>
    <t xml:space="preserve">     ZCC0C971CB</t>
  </si>
  <si>
    <t xml:space="preserve">     2256/2012</t>
  </si>
  <si>
    <t>Fornitura cartoni cuoio</t>
  </si>
  <si>
    <t>2256/2012</t>
  </si>
  <si>
    <t>25 – 21/12/2012</t>
  </si>
  <si>
    <t>1542/2012  1051.303.03</t>
  </si>
  <si>
    <t xml:space="preserve">    ZF50CFAD48</t>
  </si>
  <si>
    <t xml:space="preserve">     2476/2013</t>
  </si>
  <si>
    <t>2476/2013</t>
  </si>
  <si>
    <t>Aperta</t>
  </si>
  <si>
    <t>1513/2013 1051.204.02</t>
  </si>
  <si>
    <t xml:space="preserve">     Z6F0CD9520</t>
  </si>
  <si>
    <t>Controllo microfoni sala conferenze mediateca</t>
  </si>
  <si>
    <t>26 – 21/12/2012</t>
  </si>
  <si>
    <t xml:space="preserve">      Z2A0C2E6A1</t>
  </si>
  <si>
    <t xml:space="preserve">     2261/2012</t>
  </si>
  <si>
    <t>2261/2012</t>
  </si>
  <si>
    <t>20bis – 21/12/2012</t>
  </si>
  <si>
    <t>1539/2012 1051.204.02</t>
  </si>
  <si>
    <t xml:space="preserve">    ZA708433BD</t>
  </si>
  <si>
    <t xml:space="preserve">      2253/2012</t>
  </si>
  <si>
    <t>2253/2012</t>
  </si>
  <si>
    <t>1540/2012 1051.401.01</t>
  </si>
  <si>
    <t xml:space="preserve">     ZB70843BF7</t>
  </si>
  <si>
    <t xml:space="preserve">      2545/2011</t>
  </si>
  <si>
    <t>2545/2011</t>
  </si>
  <si>
    <t>345/2012 1051.401.01</t>
  </si>
  <si>
    <t>404,20</t>
  </si>
  <si>
    <t xml:space="preserve">      ZF50843911</t>
  </si>
  <si>
    <t xml:space="preserve">     2253/2012</t>
  </si>
  <si>
    <t>Compreso nell'impegno 1540/2012</t>
  </si>
  <si>
    <t>624,20</t>
  </si>
  <si>
    <t xml:space="preserve">     ZDB09E3567</t>
  </si>
  <si>
    <t>ZBA07A6ADA</t>
  </si>
  <si>
    <t>n. 2199 del 05/12/2012</t>
  </si>
  <si>
    <t>Attivazione procedure selezione contraente per acquisizione beni/servizi in economia per l'anno 2013 - Prenotazione degli impegni</t>
  </si>
  <si>
    <t>n. 2422 del 24/12/2012</t>
  </si>
  <si>
    <t>01 gennaio '13</t>
  </si>
  <si>
    <t>31 dicembre '13</t>
  </si>
  <si>
    <t>1018.220.01 imp.  131/13      1018.301.03 imp.  133/13</t>
  </si>
  <si>
    <t>Z91079D784</t>
  </si>
  <si>
    <t>n. 2199 del 05/12/2013</t>
  </si>
  <si>
    <t>n. 2367 del 19/12/2012</t>
  </si>
  <si>
    <t>1018.306.01imp. 135/13</t>
  </si>
  <si>
    <t>Z4C079AA72</t>
  </si>
  <si>
    <t>n. 446 del 28/02/2013</t>
  </si>
  <si>
    <t>€. 35.000,00</t>
  </si>
  <si>
    <t>28 febbraio '13</t>
  </si>
  <si>
    <t>1018.202.01 imp. 138/13</t>
  </si>
  <si>
    <t>ZF9079A421</t>
  </si>
  <si>
    <t>n. 130 del 18/01/2013</t>
  </si>
  <si>
    <t>18 gennaio '13</t>
  </si>
  <si>
    <t>1018.202.01 imp. 137/13</t>
  </si>
  <si>
    <t>Z850795EA0</t>
  </si>
  <si>
    <t>n. 2341 del 17/12/2012</t>
  </si>
  <si>
    <t>1018.306.01 imp. 134/13</t>
  </si>
  <si>
    <t>Z7C07A749D</t>
  </si>
  <si>
    <t>n. 2430 del 27/12/2012</t>
  </si>
  <si>
    <t>1018.201.01 imp. 140/13</t>
  </si>
  <si>
    <t>Z8307A738F</t>
  </si>
  <si>
    <t>n. 2421 del 24/12/2012</t>
  </si>
  <si>
    <t>1018.202.01 imp. 139/13</t>
  </si>
  <si>
    <t>Z0107A6FE5</t>
  </si>
  <si>
    <t>n. 2403 del 21/12/2012</t>
  </si>
  <si>
    <t>1011.324.02 imp. 136/13</t>
  </si>
  <si>
    <t>ZE607A6AF2</t>
  </si>
  <si>
    <t>n. 2483 del 31/12/2012</t>
  </si>
  <si>
    <t>1018.220.01 imp. 129/13 e 132/13</t>
  </si>
  <si>
    <t>Z7B082513F</t>
  </si>
  <si>
    <t>n. 86 del 15/01/2013</t>
  </si>
  <si>
    <t>Determinazione a contrattare per l'affidamento del servizio di allestimento seggi in occasione delle consultazioni elettorali del 24 e 25 febbraio 2013 – CIG Z7B082513F</t>
  </si>
  <si>
    <t>08-AFFIDAMENTO IN ECONOMIA - COTTIMO FIDUCIARIO</t>
  </si>
  <si>
    <t>n. 304 del 07/02/2013</t>
  </si>
  <si>
    <t>4050.280.06 imp. 736/13</t>
  </si>
  <si>
    <t>ZDB0813064</t>
  </si>
  <si>
    <t>n. 2073 del 21/11/2012</t>
  </si>
  <si>
    <t>Determinazione a contrattare per l'appalto del servizio di pulizia degli edifici adibiti ad uffici comunali e giudiziari – approvazione documentazione di gara e proroga contratto Miorelli Service S.p.A.</t>
  </si>
  <si>
    <t>28 gennaio '13</t>
  </si>
  <si>
    <t>01 febbraio '13</t>
  </si>
  <si>
    <t>1018.203.01 imp. 122/13</t>
  </si>
  <si>
    <t>ZD9089DD98</t>
  </si>
  <si>
    <t>n. 327 del 12/02/2013</t>
  </si>
  <si>
    <t>ESTRA ENERGIE s.r.l. - Affidamento diretto fornitura gas naturale periodo 01/03/2013 - 28/02/2014 ai sensi dell'art. 125 del D.Lgs. 163/06 - CIG ZD9089DD98</t>
  </si>
  <si>
    <t>23-AFFIDAMENTO IN ECONOMIA - AFFIDAMENTO DIRETTO</t>
  </si>
  <si>
    <t>01marzo '13</t>
  </si>
  <si>
    <t>28 febbraio '14</t>
  </si>
  <si>
    <t>1045.305.02 imp.   550/13         1103.302.02 imp. 551/13</t>
  </si>
  <si>
    <t>ZEE089BB0E</t>
  </si>
  <si>
    <t>n. 321 del 11/02/2013</t>
  </si>
  <si>
    <t>Adesione alla convenzione Stampanti 11 – Lotto 2, attivata dalla Consip S.p.A con KYOCERA DOCUMENT SOLUTION ITALIA S.P.A. per l'acquisto di stampanti di rete per il Settore Servizi Finanziari.</t>
  </si>
  <si>
    <t>1018.202.01 imp. 790/13</t>
  </si>
  <si>
    <t>Z23088A5C6</t>
  </si>
  <si>
    <t>n. 291 del 06/02/2013</t>
  </si>
  <si>
    <t>Affidamento diretto del servizio di pulizia degli uffici comunali e giudiziari per  un mese  e quindici giorni, ai sensi dell'art. 125 D. lgs. 163/2006 e s.m.i. e dell'art. 328 del D.P.R. 207/2010 e s.m.i.. - CIG Z23088A5C6</t>
  </si>
  <si>
    <t>14 aprile '13</t>
  </si>
  <si>
    <t>1018.303.01 imp. 122/13</t>
  </si>
  <si>
    <t>Z42095710D</t>
  </si>
  <si>
    <t>n. 627 del 03/04/2013</t>
  </si>
  <si>
    <t>Affidamento diretto del servizio di pulizia degli uffici comunali e giudiziari per  un mese  e quindici giorni, ai sensi dell'art. 125 D. lgs. 163/2006 e s.m.i. e dell'art. 328 del D.P.R. 207/2010 e s.m.i.. - CIG Z42095710D</t>
  </si>
  <si>
    <t>15 aprile '13</t>
  </si>
  <si>
    <t>Z360A7B693</t>
  </si>
  <si>
    <t>n. 1224 del 24/06/2013</t>
  </si>
  <si>
    <t>Acquisto con procedura in economia, mediante richiesta di offerta sul MEPA, di massa vestiario per i dipendenti comunali</t>
  </si>
  <si>
    <t>n. 1970 del 15/10/2013</t>
  </si>
  <si>
    <t>15 ottobre '13</t>
  </si>
  <si>
    <t>n. 1151/13 sulla Voce di Bilancio 1016.201.01, n. 1152/13 sulla Voce di Bilancio 1013.201.01, n. 1153/13 sulla Voce di Bilancio 1018.204.01 , n. 1154/13 sulla Voce di Bilancio 1051.201.01, n. 1155/13 sulla Voce di Bilancio 1051.209.01, n. 1156/13 sulla Voce di Bilancio 1052.215.01, n. 1157/13 sulla Voce di Bilancio 1062.201.01, n. 1158/13 sulla Voce di Bilancio 1081.201.01, n. 1159/13 sulla Voce di Bilancio 1081.211.01, n. 1160/13 sulla Voce di Bilancio 1105.201.01, n. 1161/13 sulla Voce di Bilancio 1112.202.01, n. 1162/13 sulla Voce di Bilancio 1041.201.01, n. 1163/13 sulla Voce di Bilancio 1042.201.01 , n. 1164/13 sulla Voce di Bilancio 1101.201.01</t>
  </si>
  <si>
    <t>Z4F0ACBEC9</t>
  </si>
  <si>
    <t>n. 1283 del 28/6/2013</t>
  </si>
  <si>
    <t>Affidamento servizio di manutenzione di aree verdi pubbliche ad Associazioni. Ass. Pegaso Green RUP dott.ssa Gabriella Malanga</t>
  </si>
  <si>
    <t>08-AFFIDAMENTO IN ECONOMIA-COTTIMO FIDUCIARIO</t>
  </si>
  <si>
    <t>Scrittura privata n. 6/2013</t>
  </si>
  <si>
    <t>Cap. 1096.304.04 imp. 2013/1122</t>
  </si>
  <si>
    <t>Z650AC077C</t>
  </si>
  <si>
    <t>n. 1151 del 14/06/2013</t>
  </si>
  <si>
    <t>Affidamento servizio di manutenzione di aree verdi pubbliche ad Associazioni. Ass. Carrara Insieme RUP dott.ssa Gabriella Malanga</t>
  </si>
  <si>
    <t>Scrittura privata n. 2/2013</t>
  </si>
  <si>
    <t>Cap. 1096.304.04 imp. 2013/1097</t>
  </si>
  <si>
    <t>Z050AC071A</t>
  </si>
  <si>
    <t>n. 1161 del 17/06/2013</t>
  </si>
  <si>
    <t>Affidamento servizio di manutenzione di aree verdi pubbliche ad Associazioni. Ass. Punto Verde Giovani e Anziani RUP dott.ssa Gabriella Malanga</t>
  </si>
  <si>
    <t>Scrittura privata n. 1/2013</t>
  </si>
  <si>
    <t>Cap. 1096.304.04 imp. 2013/1098</t>
  </si>
  <si>
    <t>Z530ACBEE2</t>
  </si>
  <si>
    <t>n. 1158 del 17/06/2013</t>
  </si>
  <si>
    <t>Affidamento servizio di manutenzione di aree verdi pubbliche ad Associazioni. Ass. Melampo RUP dott.ssa Gabriella Malanga</t>
  </si>
  <si>
    <t>Scrittura privata n. 7/2013</t>
  </si>
  <si>
    <t>Cap. 1096.304.04 imp. 2013/1130</t>
  </si>
  <si>
    <t>Z630ACBE4B</t>
  </si>
  <si>
    <t>n. 1284 del 28/06/2013</t>
  </si>
  <si>
    <t>Affidamento servizio di manutenzione di aree verdi pubbliche ad Associazioni. Ass. 4 Quarti RUP dott.ssa Gabriella Malanga</t>
  </si>
  <si>
    <t>Scrittura privata n.4 /2013</t>
  </si>
  <si>
    <t>Cap. 1096.304.04 imp. 2013/1121</t>
  </si>
  <si>
    <t>Z9C0AC069F</t>
  </si>
  <si>
    <t>n. 1282 del 28/06/2013</t>
  </si>
  <si>
    <t>Affidamento servizio di manutenzione di aree verdi pubbliche ad Associazioni. Ass. Città del Sole RUP dott.ssa Gabriella Malanga</t>
  </si>
  <si>
    <t>Scrittura privata n.5 /2013</t>
  </si>
  <si>
    <t>Cap. 1096.304.04 imp. 2013/1120</t>
  </si>
  <si>
    <t>ZDD0A42C88</t>
  </si>
  <si>
    <t>SETTORE SERVIZI EDUCATIVI</t>
  </si>
  <si>
    <t>Gabriella Peroni</t>
  </si>
  <si>
    <t>880 DEL 13/05/2013</t>
  </si>
  <si>
    <t xml:space="preserve">IMPEGNI DI SPESA PER PROGETTI ECOSCHOOLS,UNESCO,CONSIGLIO DEI BAMBINI,SERVIZI PER UFFICIO,BENI DI CONSUMO, ORTI SCOLASTICI, CITTA’ DA GIOCARE, CONSIGLIO COMUNALE CONGIUNTO E INIZIATIVE DEL SETTORE SERVIZI EDUCATIVI </t>
  </si>
  <si>
    <t>IMP. 982/2013 CAP. 1052.313.01 /IMP 983/2013 CAP. 1052.207.02</t>
  </si>
  <si>
    <t>Z6A0A96E1D</t>
  </si>
  <si>
    <t>IMP. 982/2013 CAP. 1052.313.01</t>
  </si>
  <si>
    <t>Z4D0A138FF</t>
  </si>
  <si>
    <t>IMP. 982.001/2013 CAP. 1052.313.01</t>
  </si>
  <si>
    <t>Z8C0AE03D</t>
  </si>
  <si>
    <t>Angela Casanova</t>
  </si>
  <si>
    <t>NO comissione FEE ITALIA</t>
  </si>
  <si>
    <t>Z720B226D6</t>
  </si>
  <si>
    <t>ZDA0B22D4C</t>
  </si>
  <si>
    <t>Z1A0B22D83</t>
  </si>
  <si>
    <t>ZB20B7821D</t>
  </si>
  <si>
    <t>Z770C156C3</t>
  </si>
  <si>
    <t>Z7E0C6C20D</t>
  </si>
  <si>
    <t>ZF00AAA9AA</t>
  </si>
  <si>
    <t>881 DEL 13/05/2013</t>
  </si>
  <si>
    <t>CEA CASA CECCHI: IMPEGNO DI SPESA PER INIZIATIVE DI EDUCAZIONE AMBIENTALE, CITTADINANZA ATTIVA,ARREDO URBANO CON IL CONSIGLIO DEI BAMBINI E CON LE SCUOLE,ATTIVITA’ DI EDUCAZIONE AMBIENTALE E CITTADINANZA ATTIVA</t>
  </si>
  <si>
    <t>IMP. 974/2013 CAP. 1052.309.02</t>
  </si>
  <si>
    <t>ZE10B2C62D</t>
  </si>
  <si>
    <t>Z360A33F59</t>
  </si>
  <si>
    <t>85 DEL 14/01/2013</t>
  </si>
  <si>
    <t>ZAD0A33E16</t>
  </si>
  <si>
    <t>Z700AC0C69</t>
  </si>
  <si>
    <t>IMP. 975/2013 CAP. 1052.210.01</t>
  </si>
  <si>
    <t>ZA20AA9D77</t>
  </si>
  <si>
    <t>Z720C77048</t>
  </si>
  <si>
    <t>IMP. 983/2013 CAP. 1052.207.02</t>
  </si>
  <si>
    <t>Z4F0CC9C49</t>
  </si>
  <si>
    <t>IMPEGNI DI SPESA PER PROGETTI ECOSCHOOLS,UNESCO,CONSIGLIO DEI BAMBINI,SERVIZI PER UFFICIO,BENI DI CONSUMO, ORTI SCOLASTICI, CITTA’ DA GIOCARE, CONSIGLIO COMUNALE CONGIUNTO E INIZIATIVE DEL SETTORE SERVIZI EDUCATIVI</t>
  </si>
  <si>
    <t>Z630A35643</t>
  </si>
  <si>
    <t>Servizi Educativi</t>
  </si>
  <si>
    <t>85 del 14/01/2013</t>
  </si>
  <si>
    <t>Impegno di spesa per mediazioni interculturali , sostegno linguistico extra scolastico e beni da consumo n.2462</t>
  </si>
  <si>
    <t>imp. 972.000 cap. 1045.306.01</t>
  </si>
  <si>
    <t>Z850A5AABA</t>
  </si>
  <si>
    <t>Z5E09F43A8</t>
  </si>
  <si>
    <t>Z4B0B132F9</t>
  </si>
  <si>
    <t>951 del 22/05/2013</t>
  </si>
  <si>
    <t>imp. 972.001 cap. 1045.306.01</t>
  </si>
  <si>
    <t>Z000B13163</t>
  </si>
  <si>
    <t>ZE70B130E6</t>
  </si>
  <si>
    <t>ZE40B1320D</t>
  </si>
  <si>
    <t>ZD00B12F9A</t>
  </si>
  <si>
    <t>ZB10B36CAA</t>
  </si>
  <si>
    <t>ZEE0B8F72D</t>
  </si>
  <si>
    <t>imp. 973.000 cap. 1045.205.01</t>
  </si>
  <si>
    <t>Z7D0BE627A</t>
  </si>
  <si>
    <t>Z260BF16F7</t>
  </si>
  <si>
    <t>Z800BE597B</t>
  </si>
  <si>
    <t>ZB50C0E8FE</t>
  </si>
  <si>
    <t>Z0C0C24D6F</t>
  </si>
  <si>
    <t>ZE80C41EA5</t>
  </si>
  <si>
    <t>Z1A0C41DOC</t>
  </si>
  <si>
    <t>ZDB0C41B24</t>
  </si>
  <si>
    <t>Z7A0C4D2D1</t>
  </si>
  <si>
    <t>Z570C4D235</t>
  </si>
  <si>
    <t>ZBF0C4D1CE</t>
  </si>
  <si>
    <t>ZC90C4EEF9</t>
  </si>
  <si>
    <t>Z9A0C4D494</t>
  </si>
  <si>
    <t>Z90CCC0E8</t>
  </si>
  <si>
    <t>Z9D05CFAFF  anno 2012 )</t>
  </si>
  <si>
    <t>SETTORE VIII- U.O. TURISMO</t>
  </si>
  <si>
    <t>Mauro Giampaoli</t>
  </si>
  <si>
    <t xml:space="preserve">DET. 990 DEL 22/05/2012 </t>
  </si>
  <si>
    <t>PROGETTAZIONE GRAFICA E STAMPA PIEGHEVOLI "CALENDARIO MANIFESTAZIONI 2012"</t>
  </si>
  <si>
    <t xml:space="preserve">Det. di Affidamento non presente - Provv. di Liq. n. 563 del 27/11/2012 (Liquidazione di parte della fattura n. 21 del 29/06/2012 mediante intervento sostitutivo della stazione appaltante per € 1.700,00 - beneficiario INPS Pesaro); Provv. di Liq. n. 13 del 29/01/2013 (Liquidazione ulteriore di parte della fattura mediante intervento sostitutivo della stazione appaltante per € 796,89 - beneficiario INPS Pesaro); Provv. di Liq. n. 62 del 14/02/2013 (Liquidazione residuo fattura corrispondente ad € 237,71 alla Ditta Emme Graph Event) </t>
  </si>
  <si>
    <t>Contratto non presente</t>
  </si>
  <si>
    <t>Accettazione preventivo di spesa in data 23/04/2012</t>
  </si>
  <si>
    <t>Capitolo 1072.301.01 impegno 1130/2012</t>
  </si>
  <si>
    <t>€ 2.260,00</t>
  </si>
  <si>
    <t>ZA3080D9B9</t>
  </si>
  <si>
    <t>DET. 983 DEL 21/05/2012</t>
  </si>
  <si>
    <t>STAMPA "GUIDA ALL'OSPITALITA' 2013"</t>
  </si>
  <si>
    <t xml:space="preserve">Det. di Affidamento non presente - Accettazione preventivo tramite    e-mail in data 14/11/2012 - Provv. di Liquidazione n. 32 del 06/02/2013 </t>
  </si>
  <si>
    <t>Preventivo n. 22627/12 del 08/10/2012 accettato tramite e-mail in data 14/11/2012</t>
  </si>
  <si>
    <t>Capitolo 1072.202.01 impegno 1132/2012</t>
  </si>
  <si>
    <t>€ 3.500,00</t>
  </si>
  <si>
    <t>Z99080D8FD</t>
  </si>
  <si>
    <t>DET. 2065 DEL 20/11/2012</t>
  </si>
  <si>
    <t>STAMPA OPUSCOLI "FANO CITTA' DEL CARNEVALE"</t>
  </si>
  <si>
    <t>Det. di Affidamento non presente - Accettazione preventivo tramite fax in data 09/11/2012 - Provv. di Liquidazione n. 33 del 06/02/2013</t>
  </si>
  <si>
    <t>Preventivo n. 22898/12 del 06/11/2012 accettato tramite fax in data 09/11/2012</t>
  </si>
  <si>
    <t>Capitolo 1072.301.01 impegno 1436/2012</t>
  </si>
  <si>
    <t>€ 2.450,00</t>
  </si>
  <si>
    <t>Z28066AE5D      ( anno 2012 )</t>
  </si>
  <si>
    <t>SERVIZIO APERITIVO E BUFFET IN OCCASIONE DELLA FESTA DEL MARE 2012</t>
  </si>
  <si>
    <t>Det. di Affidamento non presente - Commissione d'ordine del 06/07/2012 - Provv. di Liquidazione n. 34 del 06/02/2013</t>
  </si>
  <si>
    <t>Commissione d'ordine del 06/07/2012</t>
  </si>
  <si>
    <t>€ 545,46</t>
  </si>
  <si>
    <t>Z8707B6DAD</t>
  </si>
  <si>
    <t>DET. 2063 DEL 20/11/2012</t>
  </si>
  <si>
    <t>AFFITTO SPAZIO FIERA DI MILANO 2012 "AF ARTIGIANO IN FIERA"</t>
  </si>
  <si>
    <t>Det. di Affidamento non presente - Accettazione domanda di ammissione Fiera di Milano 2012 del 22/11/2012 - Provv. di Liquidazione n. 513 del 13/12/2012</t>
  </si>
  <si>
    <t>Accettazione domanda di ammissione Fiera di Milano 2012 in data 22/11/2012</t>
  </si>
  <si>
    <t>Capitolo 1071.304.01 impegno 1437/2012</t>
  </si>
  <si>
    <t>€ 15.839,40</t>
  </si>
  <si>
    <t>Z140830A3F</t>
  </si>
  <si>
    <t>REALIZZAZIONE E MESSA IN ONDA SPECIALE TELEVISIVO "AF ARTIGIANO IN FIERA" EDIZIONE 2012</t>
  </si>
  <si>
    <t>Det. di Affidamento non presente - Accettazione preventivo in data 22/11/2012 - Provv. di Liquidazione n. 36 del 07/02/2013</t>
  </si>
  <si>
    <t>Accettazione preventivo in data 22/11/2012</t>
  </si>
  <si>
    <t>Riprese televisive effettuate in data 08/12/2012 con relativa messa in onda e n. 6 successive repliche</t>
  </si>
  <si>
    <t>€ 900,00</t>
  </si>
  <si>
    <t>ZB707B6410         ( anno 2012 )</t>
  </si>
  <si>
    <t>DET. 305 DEL 09/02/2012 IMP. 881/2012   -    DET. 983 DEL 21/05/2012 IMP. 1132/2012</t>
  </si>
  <si>
    <t>ACQUISTO STAMPANTE MULTIFUNZIONE LASER B/N BROTHER MFC-7460 DN</t>
  </si>
  <si>
    <t>Det. di Affidamento non presente - Accettazione preventivo in data 16/11/2012 - Provv. di Liquidazione n. 38 del 07/02/2013</t>
  </si>
  <si>
    <t>Accettazione preventivo in data 16/11/2012</t>
  </si>
  <si>
    <t>Consegna stampante in data 20/11/2012</t>
  </si>
  <si>
    <t>Capitolo 1072.202.01 impegno 881/2012        1132/2012</t>
  </si>
  <si>
    <t>€ 185,95</t>
  </si>
  <si>
    <t>Z7A080EB1B</t>
  </si>
  <si>
    <t>NOLEGGIO AUTOBUS PER FIERA DI MILANO 2012</t>
  </si>
  <si>
    <t>Det. di Affidamento non presente - Accettazione preventivo tramite e-mail in data 02/12/2012 - Provv. di Liquidazione n. 40 del 07/02/2013</t>
  </si>
  <si>
    <t>Accettazione preventivo tramite e-mail in data 02/12/2012</t>
  </si>
  <si>
    <t>€ 2.000,00</t>
  </si>
  <si>
    <t>ZCE0598BFA            (anno 2012 )</t>
  </si>
  <si>
    <t>DET. 785 DEL 30/04/2012</t>
  </si>
  <si>
    <t>NOLEGGIO TOTEM E STAMPA IN VINILE ADESIVO IN OCCASIONE DEL GIRO D'ITALIA 2012, TAPPA DI FANO</t>
  </si>
  <si>
    <t xml:space="preserve">Det. di Affidamento non presente - Commissione d'ordine del 30/04/2012 - Provv. di Liquidazione n. 52 del 11/02/2013   </t>
  </si>
  <si>
    <t>Commissione d'ordine del 30/04/2012</t>
  </si>
  <si>
    <t>Capitolo 1072.303.01 impegno 1044/2012</t>
  </si>
  <si>
    <t>€ 450,00</t>
  </si>
  <si>
    <t>ZCF061EB8D        ( anno 2012 )</t>
  </si>
  <si>
    <t xml:space="preserve">DET. 305 DEL 09/02/2012 IMP. 881/2012    </t>
  </si>
  <si>
    <t xml:space="preserve">ACQUISTO PRODOTTI GASTRONOMICI IN OCCASIONE DEL GIRO D'ITALIA 2012 </t>
  </si>
  <si>
    <t>Det. di Affidamento non presente - Commissione d'ordine del 03/05/2012 - Provv. di Liquidazione n. 53 del 11/02/2013</t>
  </si>
  <si>
    <t>Commissione d'ordine del 03/05/2012</t>
  </si>
  <si>
    <t>Capitolo 1072.202.01 impegno 881/2012</t>
  </si>
  <si>
    <t>€ 105,00</t>
  </si>
  <si>
    <t>ZB306A8FC9         ( anno 2012 )</t>
  </si>
  <si>
    <t>STAMPA PROGRAMMA MANIFESTAZIONI 2012</t>
  </si>
  <si>
    <t>Det. di Affidamento non presente - Accettazione preventivo in data 08/08/2012 - Provv. di Liquidazione n. 63 del 14/02/2013</t>
  </si>
  <si>
    <t>Accettazione preventivo in data 08/08/2012</t>
  </si>
  <si>
    <t>€ 780,00</t>
  </si>
  <si>
    <t>Z76056EF1C        ( anno 2012 )</t>
  </si>
  <si>
    <t>IMPIANTO AUDIO PER MANIFESTAZIONE "BANDIERA BLU 2012" A FANO PRESSO ANFITEATRO RASTATT</t>
  </si>
  <si>
    <t>Det. di Affidamento non presente -Commissione d'ordine del 25/05/2012 - Provv. di Liquidazione n. 67 del 14/02/2013</t>
  </si>
  <si>
    <t>Commissione d'ordine del 25/05/2012</t>
  </si>
  <si>
    <t>€ 150,00</t>
  </si>
  <si>
    <t>ZB9061E890              (anno 2012 )</t>
  </si>
  <si>
    <t>GIRO D'ITALIA 2012 - SERVIZI GASTRONOMICI</t>
  </si>
  <si>
    <t>Det. di Affidamento non presente - Commissione d'ordine del 03/05/2012 - Provv. di Liquidazione n. 75 del 20/02/2013 (Liq. Fattura mediante intervento sostitutivo della stazione appaltante per € 209,00 - beneficiario INPS)</t>
  </si>
  <si>
    <t>€ 190,00</t>
  </si>
  <si>
    <t>Z4108AE0A6</t>
  </si>
  <si>
    <t>REALIZZAZIONE SPOT VIDEO "EVENTI E MANIFESTAZIONI DEL COMUNE DI FANO" IN OCCASIONE DELLA FIERA DI MILANO 2012</t>
  </si>
  <si>
    <t xml:space="preserve">Det. di Affidamento non presente - Preventivo di spesa del 16/11/2012 - Provv. di Liquidazione n. 77 del 20/02/2013  </t>
  </si>
  <si>
    <t>Preventivo di spesa del 16/11/2012</t>
  </si>
  <si>
    <t>Capitolo       1072.301.01 impegno 1436/2012</t>
  </si>
  <si>
    <t>€ 200,00</t>
  </si>
  <si>
    <t>Z660599148            ( anno 2012 )</t>
  </si>
  <si>
    <t>SERVIZI RELATIVI AL GIRO D'ITALIA 2012: REALIZZAZIONE GRAFICA, APPLICATIVI, COSTI AFFISIONI GPA</t>
  </si>
  <si>
    <t>Det. di Affidamento non presente - Commissione d'ordine del 03/05/2012 - Provv. di Liquidazione n. 88 del 28/02/2013 (Liq. fattura mediante intervento sostitutivo della stazione appaltante - beneficiario INPS € 3.723,29 e INAIL € 18,71)</t>
  </si>
  <si>
    <t>€ 3.112,00</t>
  </si>
  <si>
    <t>ZE2091C7B5</t>
  </si>
  <si>
    <t>DET. 302 DEL 09/02/2012</t>
  </si>
  <si>
    <t>NOLEGGIO MEZZO PER INIZIATIVA PROMOZIONALE A PREDAZZO</t>
  </si>
  <si>
    <t xml:space="preserve">Det. di Affidamento non presente - Preventivo di spesa del 31/05/2012 - Provv. di Liquidazione n. 145 del 15/04/2013 </t>
  </si>
  <si>
    <t>Preventivo di spesa del 31/05/2012</t>
  </si>
  <si>
    <t>Capitolo 1071.304.01 impegno 816/2012</t>
  </si>
  <si>
    <t>€ 265,00</t>
  </si>
  <si>
    <t>ZD60924CC2</t>
  </si>
  <si>
    <t>NOLEGGIO MEZZO PER PRESENTAZIONE QUESTIONARIO BANDIERA BLU A ROMA</t>
  </si>
  <si>
    <t>Det. di Affidamento non presente - Preventivo di spesa del 25/10/2012 - Provv. di Liquidazione n. 145 del 15/04/2013</t>
  </si>
  <si>
    <t>Preventivo di spesa del 25/10/2012</t>
  </si>
  <si>
    <t>€ 170,00</t>
  </si>
  <si>
    <t>ZD709252E9</t>
  </si>
  <si>
    <t>NOLEGGIO MEZZO PER INIZIATIVE PROMOZIONALI A FIRENZE E MILANO</t>
  </si>
  <si>
    <t xml:space="preserve">Det. di Affidamento non presente - Preventivo di spesa del 22/11/2012 - Provv. di Liquidazione n. 145 del 15/04/2013 </t>
  </si>
  <si>
    <t>Preventivo di spesa del 22/11/2012</t>
  </si>
  <si>
    <t>€ 350,00</t>
  </si>
  <si>
    <t>Z8609251AB</t>
  </si>
  <si>
    <t>NOLEGGIO MEZZO PER CONSEGNA QUESTIONARIO BANDIERA BLU A ROMA</t>
  </si>
  <si>
    <t xml:space="preserve">Det. di Affidamento non presente - Preventivo di spesa del 13/12/2012 - Provv. di Liquidazione n. 145 del 15/04/2013 </t>
  </si>
  <si>
    <t>Preventivo di spesa del 13/12/2012</t>
  </si>
  <si>
    <t>Z1C0924BA6</t>
  </si>
  <si>
    <t>DET. 1633 DEL 04/09/2012 IMP. 1347/2012 - DET. 2103 DEL 22/11/2012 IMP. 1447/2012</t>
  </si>
  <si>
    <t>NOLEGGIO MEZZO IN OCCASIONE DELLA FIERA DI MILANO 2012</t>
  </si>
  <si>
    <t xml:space="preserve">Det. di Affidamento non presente - Preventivo di spesa del 26/11/2012 - Provv. di Liquidazione n. 146 del 15/04/2013  </t>
  </si>
  <si>
    <t>Preventivo di spesa del 26/11/2012</t>
  </si>
  <si>
    <t>Capitolo 1071.305.01 impegno 1347/2012    1447/2012</t>
  </si>
  <si>
    <t>€ 1.200,00</t>
  </si>
  <si>
    <t>ZAC095DA19</t>
  </si>
  <si>
    <t xml:space="preserve">DET. 207 DEL 28/01/2013 </t>
  </si>
  <si>
    <t>QUOTA PARTE PER PROMOZIONE TURISTICA DEL CARNEVALE DI FANO 2013 PRESSO LA MANIFESTAZIONE "CARNEVALE ROMANO" TENUTASI A ROMA DAL 2 AL 12 FEBBRAIO 2013</t>
  </si>
  <si>
    <t xml:space="preserve">Det. di Affidamento non presente - Preventivo di spesa del 29/01/2013 - Provv. di Liquidazione n. 149 del 17/04/2013 </t>
  </si>
  <si>
    <t>Preventivo di spesa del 29/01/2013</t>
  </si>
  <si>
    <t>Capitolo 1071.304.01 impegno 717/2013</t>
  </si>
  <si>
    <t>€ 4.185,77</t>
  </si>
  <si>
    <t>Z5D061EC33            (anno 2012 )</t>
  </si>
  <si>
    <t xml:space="preserve">Det. di Affidamento non presente - Commissione d'ordine del 03/05/2012 - Provv. di Liquidazione n. 156 del 24/04/2013 ( Liq. Fattura mediante intervento sostitutivo della stazione appaltante per € 46,48 - beneficiario INPS Pesaro )  </t>
  </si>
  <si>
    <t>€ 44,70</t>
  </si>
  <si>
    <t>Z040A7761D</t>
  </si>
  <si>
    <t>DET. 304 DEL 09/02/2012</t>
  </si>
  <si>
    <t>PRESTAZIONI BANDISTICHE ANNO 2012</t>
  </si>
  <si>
    <t xml:space="preserve">Det. di Affidamento non presente - Det. di spesa n. 304 del 09/02/2012 (attività di animazione, intrattenimento ed accoglienza) - Provv. di Liquidazione n. 197 del 25/06/2013  </t>
  </si>
  <si>
    <t xml:space="preserve">Det. di spesa n. 304 del 09/02/2012 (attività di animazione, intrattenimento ed accoglienza) </t>
  </si>
  <si>
    <t>Dalla stagione primaverile a fine anno 2012</t>
  </si>
  <si>
    <t>Capitolo 1072.301.01 impegno 815/2012</t>
  </si>
  <si>
    <t>€ 1.983,00</t>
  </si>
  <si>
    <t>ZCE0A383C5</t>
  </si>
  <si>
    <t>DET. 952 DEL 23/05/2013</t>
  </si>
  <si>
    <t>ACQUISTO BANDIERE BLU 2013</t>
  </si>
  <si>
    <t xml:space="preserve">Det. di Affidamento non presente - Commissione d'ordine del 22/05/2013 - Provv. di Liquidazione n. 207 del 05/07/2013 </t>
  </si>
  <si>
    <t>Commissione d'ordine del 22/05/2013</t>
  </si>
  <si>
    <t>Capitolo 1071.204.01 impegno 988/2013</t>
  </si>
  <si>
    <t>€ 1.249,59</t>
  </si>
  <si>
    <t xml:space="preserve">ZE80B179B9 </t>
  </si>
  <si>
    <t>DET. 1045 DEL 05/06/2013</t>
  </si>
  <si>
    <t>SERVIZIO DI CATERING PREDISPOSTO IN OCCASIONE DELL'EVENTO MARCHE IN BLU 2013</t>
  </si>
  <si>
    <t>Det . di Affidamento n. 1136 del 13/06/2013 - Provv. di Liquidazione n. 208 del 05/07/2013</t>
  </si>
  <si>
    <t>Det. di Affidamento n. 1136 del 13/06/2013</t>
  </si>
  <si>
    <t>Capitolo 1072.301.01 impegno 1007/2013</t>
  </si>
  <si>
    <t>ZB00A5A992</t>
  </si>
  <si>
    <t>DET. 1120 DEL 12/06/2013</t>
  </si>
  <si>
    <t>PRATICHE SICUREZZA RELATIVE ALLA MANIFESTAZIONE "SUMMER VILLAGE" 2013</t>
  </si>
  <si>
    <t>Det. di Affidamento n. 1120 del 12/06/2013 - Buono d'ordine del 13/06/2013 - Provv. di Liquidazione n. 211 del 09/07/2013</t>
  </si>
  <si>
    <t>Buono d'ordine del 13/06/2013</t>
  </si>
  <si>
    <t>Capitolo 1072.301.01 impegno 1023/2013</t>
  </si>
  <si>
    <t>€ 2.800,00</t>
  </si>
  <si>
    <t>ZEF0A381E1</t>
  </si>
  <si>
    <t>SERVICE IMPIANTI TECNICI IN OCCASIONE DELL'EVENTO "MARCHE IN BLU" 2013</t>
  </si>
  <si>
    <t xml:space="preserve">Det. di Affidamento n. 1136 13/06/2013 - Buono d'ordine del 13/06/2013 - Provv. di Liquidazione n. 213 del 09/07/2013 </t>
  </si>
  <si>
    <t>€  900,00</t>
  </si>
  <si>
    <t>ZCC09E84B3</t>
  </si>
  <si>
    <t>DET. 819 DEL 02/05/2013</t>
  </si>
  <si>
    <t>PROGETTAZIONE GRAFICA E STAMPA CALENDARIO MANIFESTAZIONI 2013</t>
  </si>
  <si>
    <t xml:space="preserve">Det. di Affidamento n. 1032 del 04/06/2013 - Buono d'ordine del 05/06/2013 - Provv. di Liquidazione n. 219 del 23/07/2013 </t>
  </si>
  <si>
    <t>Buono d'ordine del 05/06/2013</t>
  </si>
  <si>
    <t>Capitolo 1072.301.01 impegno 946/2013</t>
  </si>
  <si>
    <t>€ 1.497,00</t>
  </si>
  <si>
    <t>ZE70A80A8F</t>
  </si>
  <si>
    <t>DET. 1232 DEL 24/06/2013</t>
  </si>
  <si>
    <t>PROGETTAZIONE GRAFICA E STAMPA SU PVC ADESIVO PER N. 5 BACHECHE BIFACCIALI</t>
  </si>
  <si>
    <t>Det. di Affidamento n. 1232 del 24/06/2013 - Buono d'ordine del 02/07/2013 - Provv. di Liquidazione n. 220 del 23/07/2013</t>
  </si>
  <si>
    <t>Buono d'ordine del 02/07/2013</t>
  </si>
  <si>
    <t>Capitolo1072.301.01 impegno 1105/2013</t>
  </si>
  <si>
    <t>€ 2.490,00</t>
  </si>
  <si>
    <t>ZDF0A9B4DE</t>
  </si>
  <si>
    <t>SERVIZIO DI DISTRIBUZIONE DEL CALENDARIO MANIFESTAZIONI 2013</t>
  </si>
  <si>
    <t>Det. di Affidamento n. 1324 del 03/07/2013 - Buono d'ordine del 04/07/2013 - Provv. di Liquidazione n. 224 del 24/07/2013</t>
  </si>
  <si>
    <t>Buono d'ordine del 04/07/2013</t>
  </si>
  <si>
    <t>€ 308,26</t>
  </si>
  <si>
    <t>Z6C0B30BA1</t>
  </si>
  <si>
    <t>DET . 1392 DEL 11/07/2013</t>
  </si>
  <si>
    <t>PROGETTAZIONE GRAFICA E STAMPA DI MATERIALE PROMOZIONALE PER LA FESTA DEL MARE 2013</t>
  </si>
  <si>
    <t>Det. di Affidamento n. 1469 del 22/07/2013 - Buono d'ordine del 23/07/2013 - Provv. di Liquidazione n. 247 del 14/08/2013</t>
  </si>
  <si>
    <t>Buono d'ordine del 23/07/2013</t>
  </si>
  <si>
    <t>Capitolo 1072.301.01 impegno 1141/2013</t>
  </si>
  <si>
    <t>€ 668,00</t>
  </si>
  <si>
    <t>ZC20B1EC00</t>
  </si>
  <si>
    <t>DET. 1392 DEL 11/07/2013</t>
  </si>
  <si>
    <t>REALIZZAZIONE TARGHE PERSONALIZZATE E STATUE DELLA FORTUNA PER LA FESTA DEL MARE 2013</t>
  </si>
  <si>
    <t>Det. di Affidamento non presente - Buono d'ordine del 31/07/2013 - Provv. di Liquidazione n. 272 del 09/09/2013</t>
  </si>
  <si>
    <t>Buono d'ordine del 31/07/2013</t>
  </si>
  <si>
    <t>€ 405,24</t>
  </si>
  <si>
    <t>Z180B2F016</t>
  </si>
  <si>
    <t>SERVICE IMPIANTI TECNICI PER LA MANIFESTAZIONE "FESTA DEL MARE 2013"</t>
  </si>
  <si>
    <t xml:space="preserve">Det. di Affidamento n. 1472 del 23/07/2013 - Buono d'ordine del 23/07/2013 - Provv. di Liquidazione n. 273 del 09/09/2013 </t>
  </si>
  <si>
    <t>€ 400,00</t>
  </si>
  <si>
    <t>Z520B2EF0D</t>
  </si>
  <si>
    <t>N. 2 CORONE DI ALLORO E UNA COMPOSIZIONE DI FIORI PER LA FESTA DEL MARE 2013</t>
  </si>
  <si>
    <t xml:space="preserve">Det. di Affidamento non presente - Buono d'ordine del 31/07/2013 - Provv. di Liquidazione n. 275 del 11/09/2013 </t>
  </si>
  <si>
    <t>€  175,00</t>
  </si>
  <si>
    <t>Z170B64CAB</t>
  </si>
  <si>
    <t>SERVIZIO ASSISTENZA LOGISTICA IN OCCASIONE DELLA FESTA DEL MARE 2013</t>
  </si>
  <si>
    <t xml:space="preserve">Det. di Affidamento non presente - Buono d'ordine del 31/07/2013 - Provv. di Liquidazione n. 280 del 16/09/2013 </t>
  </si>
  <si>
    <t>€ 300,00</t>
  </si>
  <si>
    <t>Z740B342BB</t>
  </si>
  <si>
    <t>ANIMAZIONE PER FESTA DEL MARE IN LOCALITA' TORRETTE DI FANO IL GIORNO 17/08/2013</t>
  </si>
  <si>
    <t xml:space="preserve">Det. di Affidamento non presente - Buono d'ordine del 14/08/2013 - Provv. di Liquidazione n. 281 del 16/09/2013 </t>
  </si>
  <si>
    <t>Buono d'ordine del 14/08/2013</t>
  </si>
  <si>
    <t>€  413,22</t>
  </si>
  <si>
    <t>ZAB0B30CEC</t>
  </si>
  <si>
    <t>DET. 1389 DEL 09/07/2013</t>
  </si>
  <si>
    <t>INCARICO PROFESSIONALE PER LA PROGETTAZIONE ARTISTICA INERENTE LA CREAZIONE DEL MATERIALE FESTA DEL MARE 2013</t>
  </si>
  <si>
    <t>Det. di Affidamento n. 1389 del 09/07/2013 - Lettera di conferimento incarico professionale P.G. n. 51960 del 16/07/2013 - Provv. di Liquidazione n. 283 del 16/09/2013</t>
  </si>
  <si>
    <t>Lettera di conferimento incarico professionale P.G. n. 51960 del 16/07/2013</t>
  </si>
  <si>
    <t>Capitolo 1072.301.01 impegno 1146/2013</t>
  </si>
  <si>
    <t>€ 760,00</t>
  </si>
  <si>
    <t>ZEE0B713CE</t>
  </si>
  <si>
    <t>NOLEGGIO MOTONAVE IN OCCASIONE DELLA FESTA DEL MARE 2013</t>
  </si>
  <si>
    <t xml:space="preserve">Det. di Affidamento non presente - Buono d'ordine del 31/07/2013 - Provv. di Liquidazione n. 309 del 09/10/2013 </t>
  </si>
  <si>
    <t>€ 500,00</t>
  </si>
  <si>
    <t>Z950BD42CE</t>
  </si>
  <si>
    <t>REALIZZAZIONE DEGLI SPETTACOLI PIROTECNICI PREVISTI A FANO IL GIORNO 04/08/2013 ED A TORRETTE DI FANO IL GIORNO 17/08/2013 IN OCCASIONE DELLA FESTA DEL MARE</t>
  </si>
  <si>
    <t xml:space="preserve">Det. di Affidamento n. 1474 del 23/07/2013 - Buono d'ordine del 24/07/2013 - Provv. di Liquidazione n. 324 del 28/10/2013 </t>
  </si>
  <si>
    <t>Buono d'ordine del 24/07/2013</t>
  </si>
  <si>
    <t>Festa del Mare zona Sassonia di Fano inizio e fine lavori il 04/08/2013 - Festa del Mare zona Torrette di Fano inizio e fine lavori il 17/08/2013</t>
  </si>
  <si>
    <t>€ 6.611,57</t>
  </si>
  <si>
    <t>Z930B64DBC</t>
  </si>
  <si>
    <t>SERVIZIO DI DISTRIBUZIONE DI MATERIALE CARTACEO PROMOZIONALE RELATIVO ALLA FESTA DEL MARE 2013</t>
  </si>
  <si>
    <t xml:space="preserve">Det. di Affidamento non presente - Buono d'ordine del 29/07/2013 - Liquidazione n. 330 del 30/10/2013 ( Liq. Fattura mediante intervento sostitutivo della stazione appaltante - beneficiario INPS € 189,14 e INAIL € 10,86 )   </t>
  </si>
  <si>
    <t>Buono d'ordine del 29/07/2013</t>
  </si>
  <si>
    <t>€ 165,29</t>
  </si>
  <si>
    <t>ZA50BEAA0C</t>
  </si>
  <si>
    <t>DET. 518 DEL 14/03/2013</t>
  </si>
  <si>
    <t>SERVIZI PER SITO "MARCABELLA"</t>
  </si>
  <si>
    <t>Det. di Affidamento non presente - Spesa relativa al mantenimento di un servizio di hosting e mailing già in essere dalla creazione del sito www.marcabella.it - Provv. di Liquidazione n. 331 del 30/10/2013</t>
  </si>
  <si>
    <t>Servizio annuale</t>
  </si>
  <si>
    <t>Capitolo 1071.305.01 impegno 882/2013</t>
  </si>
  <si>
    <t>€ 250,00</t>
  </si>
  <si>
    <t>Z5B0C1B23E</t>
  </si>
  <si>
    <t>SERVIZIO DI CATERING PER APERITIVO IN OCCASIONE DELLA FESTA DEL MARE 2013</t>
  </si>
  <si>
    <t>Det. di Affidamento non presente – Provv. di Liquidazione n. 341 del 11/11/2013</t>
  </si>
  <si>
    <t>Determinazione di spesa n. 1392 del 11/07/2013</t>
  </si>
  <si>
    <t>€ 227,27</t>
  </si>
  <si>
    <t>ZFA0C5C141</t>
  </si>
  <si>
    <t>DET. 306 DEL 09/02/2012 IMP. 885/2012 - DET. 984 DEL 21/05/2012 IMP. 1131/2012</t>
  </si>
  <si>
    <t>ACQUISTO GADGETS</t>
  </si>
  <si>
    <t>Det. di Affidamento non presente - Commissione d'ordine del 06/12/2012 - Provv. di Liquidazione n. 362 del 02/12/2013</t>
  </si>
  <si>
    <t>Commissione d'ordine del 06/12/2012</t>
  </si>
  <si>
    <t>Capitolo 1071.204.01 impegno 885/2012     1131/2012</t>
  </si>
  <si>
    <t>€ 1.792,29</t>
  </si>
  <si>
    <t>Z090C5C102</t>
  </si>
  <si>
    <t>DET. 2103 DEL 22/11/2012</t>
  </si>
  <si>
    <t xml:space="preserve">Det. di affidamento non presente - Commissione d'ordine del 06/12/2012 - Provv. di Liquidazione n. 363 del 02/12/2013 </t>
  </si>
  <si>
    <t>Capitolo 1071.205.01 impegno 1448/2012</t>
  </si>
  <si>
    <t>€  819,67</t>
  </si>
  <si>
    <t>Z5A0CB3670</t>
  </si>
  <si>
    <t>STAMPA MATERIALE TURISTICO PROMOZIONALE DI FANO</t>
  </si>
  <si>
    <t xml:space="preserve">Det. di Affidamento non presente - Commissione d'ordine del 31/12/2012 - Provv. di Liquidazione da emettere </t>
  </si>
  <si>
    <t>Commissione d'ordine del 31/12/2012</t>
  </si>
  <si>
    <t>Capitolo 1072.302.01 impegno 1449/2012</t>
  </si>
  <si>
    <t>€ 1.639,34</t>
  </si>
  <si>
    <t>Z2D0CB370E</t>
  </si>
  <si>
    <t>DET. 2065 DEL 20/11/2012 IMP. 1436/2012 - DET. 990 DEL 22/05/2012 IMP. 1130</t>
  </si>
  <si>
    <t xml:space="preserve"> Capitolo 1072.301.01 impegno 1436/2012     1130/2012    </t>
  </si>
  <si>
    <t>€  3.348,79</t>
  </si>
  <si>
    <t>Z670CB37FB</t>
  </si>
  <si>
    <t>€  802,87</t>
  </si>
  <si>
    <t>ZB50CB376F</t>
  </si>
  <si>
    <t>Capitolo 1071.305.01 impegno 1447/2012</t>
  </si>
  <si>
    <t>€  5.274,00</t>
  </si>
  <si>
    <t>ZED0CF25C8</t>
  </si>
  <si>
    <t>€ 148,00</t>
  </si>
  <si>
    <t>Z660C933FC</t>
  </si>
  <si>
    <t>RISTAMPA VOLUMI "EL PONT DE BARBON"</t>
  </si>
  <si>
    <t xml:space="preserve">Det. di Affidamento non presente - Provv. di Liquidazione da emettere </t>
  </si>
  <si>
    <t>€ 573,60</t>
  </si>
  <si>
    <t>ZF30D03216</t>
  </si>
  <si>
    <t>IDEAZIONE STAND E STAMPA MATERIALE PER FIERA DI MILANO</t>
  </si>
  <si>
    <t>Commisione d'ordine del 31/12/2012</t>
  </si>
  <si>
    <t>€ 2.518,44</t>
  </si>
  <si>
    <t>Z290CEA47A</t>
  </si>
  <si>
    <t>DET. 1261 DEL 27/06/2013</t>
  </si>
  <si>
    <t>QUOTA PARTE PER ORGANIZZAZIONE ATTIVITA' RELATIVE AL PROGETTO ITINERIS 2013</t>
  </si>
  <si>
    <t>Det. di Spesa e contestuale affidamento del servizio n. 1261 del 27/06/2013 - Provv. di Liquidazione da emettere</t>
  </si>
  <si>
    <t>Accordo per la realizzazione del progetto Itineris del 27/06/2013</t>
  </si>
  <si>
    <t xml:space="preserve">Det. di Spesa e contestuale affidamento del servizio n. 1261 del 27/06/2013 </t>
  </si>
  <si>
    <t>Capitolo 1083.303.01 impegno  1104/2013</t>
  </si>
  <si>
    <t>€ 8.983,61</t>
  </si>
  <si>
    <t>ZE30CF2702</t>
  </si>
  <si>
    <t>DET. 1434 DEL 16/07/2013</t>
  </si>
  <si>
    <t>RIMBORSO DI PARTE DELLE SPESE SOSTENUTE PER LA REALIZZAZIONE DI UN EVENTO SULLA ROMANITA' DELLA CITTA' DI FANO DENOMINATO "FANO ROMANA"</t>
  </si>
  <si>
    <t>Det. di Spesa e contestuale affidamento del servizio n. 1434 del 16/07/2013 - Provv. di Liquidazione da emettere</t>
  </si>
  <si>
    <t xml:space="preserve">Det. di Spesa e contestuale affidamento del servizio n. 1434 del 16/07/2013 </t>
  </si>
  <si>
    <t>Capitolo 1072.301.01 impegno 1165/2013</t>
  </si>
  <si>
    <t>€ 5.000,00</t>
  </si>
  <si>
    <t>ZD30D1C542</t>
  </si>
  <si>
    <t>SERVIZI RESI E MATERIALE FORNITO IN OCCASIONE DELLA FIERA DI MILANO 2013</t>
  </si>
  <si>
    <t>Det. di Affidamento non presente - Provv. di Liquidazione da emettere</t>
  </si>
  <si>
    <t>Determinazione di spesa n. 518 del 14/03/2013</t>
  </si>
  <si>
    <t>€ 1.000,00</t>
  </si>
  <si>
    <t>ZA90D285E0</t>
  </si>
  <si>
    <t>CONCERTO PER RICORRENZA DEL CENTESIMO ANNIVERSARIO DELLA FONDAZIONE DELLA CHIESA DEL PORTO DI FANO</t>
  </si>
  <si>
    <t>Z580D283A7</t>
  </si>
  <si>
    <t>NOLEGGIO MEZZO PER FIERA DI MILANO 2013</t>
  </si>
  <si>
    <t>Det. di Affidamento non presente - Accettazione preventivo di spesa in data 21/11/2013 - Provv. di Liquidazione da emettere</t>
  </si>
  <si>
    <t>Accettazione preventivo di spesa in data 21/11/2013</t>
  </si>
  <si>
    <t>ZBB0D283DD</t>
  </si>
  <si>
    <t>Accettazione preventivo di spesa in data 21/11/2014</t>
  </si>
  <si>
    <t>Z9A0C55FCE</t>
  </si>
  <si>
    <t>DET. 2154 DEL 12/11/2013</t>
  </si>
  <si>
    <t>QUOTA DI COMPARTECIPAZIONE ALLA FIERA DI MILANO 2013</t>
  </si>
  <si>
    <t>Det. di spesa e contestuale affidamento del servizio n. 2154 del 12/11/2013 - Provv. di Liquidazione da emettere</t>
  </si>
  <si>
    <t>Det. di spesa e contestuale affidamento del servizio n. 2154 del 12/11/2013</t>
  </si>
  <si>
    <t>Capitolo 1071.304.01 impegno 1486/2013</t>
  </si>
  <si>
    <t>€ 9.836,06</t>
  </si>
  <si>
    <t xml:space="preserve"> ZED09DF735</t>
  </si>
  <si>
    <t>H37H0900022004</t>
  </si>
  <si>
    <t>ARCH. MARIANGELA GIOMMI</t>
  </si>
  <si>
    <t>N. 883 DEL 14/05/2013</t>
  </si>
  <si>
    <t>Riqualificazione camminamenti pedonali nel quartiere Vallato - Ulteriori lavori</t>
  </si>
  <si>
    <t>n. 1607 del 08/08/2013</t>
  </si>
  <si>
    <t>Contratto di cotimo del 20/09/2013</t>
  </si>
  <si>
    <t>Capitolo 2081.105.02 - Impegno 2010/1738.01</t>
  </si>
  <si>
    <t>Z0B0ADD48F</t>
  </si>
  <si>
    <t>N. 1237 DEL 25/06/2013</t>
  </si>
  <si>
    <t>Lavori di ordinalria manutenzione del sottopasso di viale Cairoli</t>
  </si>
  <si>
    <t>Lettera di ordinazione del 25/06/2013</t>
  </si>
  <si>
    <t>Capitolo 1018.304.01 impegno 2013/916</t>
  </si>
  <si>
    <t>Z1A09705FD</t>
  </si>
  <si>
    <t>Ing. Stefano Caiterzi</t>
  </si>
  <si>
    <t>n. 350 del 14 febbraio 2013</t>
  </si>
  <si>
    <t>Lavori di manutenzione ordinaria del sottopasso delle Rane in via D. Chiesa a Marotta di Fano</t>
  </si>
  <si>
    <t>n. 748 del 19 aprile 2013</t>
  </si>
  <si>
    <t>Contratto di cottimo del 27/05/2013</t>
  </si>
  <si>
    <t>Capitolo 1018.304.01, impegno n. 2013/810.</t>
  </si>
  <si>
    <t>Z1A09D6A64</t>
  </si>
  <si>
    <t>P.I. Fabrizio Battistelli</t>
  </si>
  <si>
    <t>N° 735 del 18/04/2013</t>
  </si>
  <si>
    <t>Lavori di ordinaria manutenzione degli impianti elettrici negli edifici di proprietà comunale anno 2013</t>
  </si>
  <si>
    <t xml:space="preserve">N. 1318 del 03/07/2013 </t>
  </si>
  <si>
    <t>Contratto di cottimo n. 03/2013 del 29/07/2013</t>
  </si>
  <si>
    <t>Capitoli: 1018.301.01, 1041.302.01, 1042.302.01, 1043.302.01, 1101.302.01 Impegno n. 930, 931, 932, 933, 934</t>
  </si>
  <si>
    <t>Z260AAA634</t>
  </si>
  <si>
    <t>N. 1225 del 24-06-2013</t>
  </si>
  <si>
    <t>Manutenzione ordinaria degli impianti di allarme antincendio antintrusione degli edifici comunali anno 2013</t>
  </si>
  <si>
    <t>n. 1355 del 05-07-2013</t>
  </si>
  <si>
    <t>Foglio Patti e Condizioni del 11-09-2013</t>
  </si>
  <si>
    <t>Capitoli  1018.301.01 Imp. 1091</t>
  </si>
  <si>
    <t>Z280A9C732</t>
  </si>
  <si>
    <t>n. 1123 del 12 giugno 2013</t>
  </si>
  <si>
    <t>INSTALLAZIONE RETI PRESSO LA CHIESA DI SAN FRANCESCO. APPROVAZIONE PROGETTO, DETERMINA A CONTRARRE E AFFIDAMENTO PRIME LAVORAZIONI.</t>
  </si>
  <si>
    <t>//</t>
  </si>
  <si>
    <t>lettera di ordinazione del 02/07/2013</t>
  </si>
  <si>
    <t>Capitolo 1015.310.02, impegno n. 2012/1075.</t>
  </si>
  <si>
    <t>Z320D166E1</t>
  </si>
  <si>
    <t>N° 2166del 13/11/2013</t>
  </si>
  <si>
    <t>Lavori ordinaria manutenzione degli immobili e degli impianti negli edifici adibiti ad altri servizi comunali</t>
  </si>
  <si>
    <t>Lettera di Ordinazione in data 09/12/2013</t>
  </si>
  <si>
    <t>Capitolo 1018.301.01, impegno n. 1434/2013</t>
  </si>
  <si>
    <t>Z4B0C77284</t>
  </si>
  <si>
    <t>N° 2151del 12/11/2013</t>
  </si>
  <si>
    <t>Lavori di ordinaria manutenzione degli immobili e degli impianti negli edifici adibiti a scuole materne</t>
  </si>
  <si>
    <t>Lettera di Ordinazione in data06/12/2013</t>
  </si>
  <si>
    <t>Capitolo 1041.302.01, impegno n. 1397/2013</t>
  </si>
  <si>
    <t>Lettera di Ordinazione in data 21/11/2013</t>
  </si>
  <si>
    <t xml:space="preserve">Z620CDAA22 </t>
  </si>
  <si>
    <t>Lettera di Ordinazione in data 12/12/2013</t>
  </si>
  <si>
    <t>Z620CDAA22</t>
  </si>
  <si>
    <t>Lettera di Ordinazione in data 16/12/2013</t>
  </si>
  <si>
    <t>Z7A0D1B036</t>
  </si>
  <si>
    <t>Lavori di ordinaria manutenzione degli immobili e degli imppianti negli edifici adibiti a scuole materne</t>
  </si>
  <si>
    <t>Lettera di Ordinazione in data 23/12/2013</t>
  </si>
  <si>
    <t>Z800C6F0AC</t>
  </si>
  <si>
    <t>Lettera di Ordinazione in data 02/12/2013</t>
  </si>
  <si>
    <t>Lettera di Ordinazione in data 19/11/2013</t>
  </si>
  <si>
    <t>Z850A4F652</t>
  </si>
  <si>
    <t>n. 918 del 16 maggio 2013</t>
  </si>
  <si>
    <t>lettera di ordinazione n. 1 del 04/06/2013</t>
  </si>
  <si>
    <t>Z8609D6E02</t>
  </si>
  <si>
    <t>n° 705 del 12/04/2013</t>
  </si>
  <si>
    <t>Lavori di rifacimento linee dorsali impianto di riscaldamento spogliatoi campo sportivo di Centinarola</t>
  </si>
  <si>
    <t>Lettera di Ordinazione in data 22/05/2013</t>
  </si>
  <si>
    <t>Capitolo 1018.301.01, impegno n. 885/2013</t>
  </si>
  <si>
    <t>Z8F0C71512</t>
  </si>
  <si>
    <t>H36H1100022004</t>
  </si>
  <si>
    <t>N. 1669 DEL 28/08/2013</t>
  </si>
  <si>
    <t>Manutenzione straordinaria del Ponte dei Passeggi  - Ulteriori Lavori</t>
  </si>
  <si>
    <t>Lettera di ordinazione in data 28/08/2013</t>
  </si>
  <si>
    <t>Capitolo 2081.105.06 - impegno 2011/1796</t>
  </si>
  <si>
    <t>Z960A8F2AB</t>
  </si>
  <si>
    <t>N. 1197 DEL 20/06/2013</t>
  </si>
  <si>
    <t>Mantenimento di parchi, giardini ed aree verdi</t>
  </si>
  <si>
    <t>n. 1811 del 20/09/2013</t>
  </si>
  <si>
    <t>contratto di cottimo in data 20/09/2013</t>
  </si>
  <si>
    <t>Capitolo 1096.304.03 - Impegno 2013/1078</t>
  </si>
  <si>
    <t>ZAF096CDAE</t>
  </si>
  <si>
    <t>N. 671 DEL 09/04/2013</t>
  </si>
  <si>
    <t xml:space="preserve">Mantenimento delle infrastrutture nelle zone balneari  - Rimozione barriere antisabbia in Via Simonetti e Via Fàa di Bruno </t>
  </si>
  <si>
    <t>n. 671 del 09/04/2013</t>
  </si>
  <si>
    <t>Lettera di ordinazione 22/04/2013</t>
  </si>
  <si>
    <t>Capitolo 1071.303.01 impegno 2013/890</t>
  </si>
  <si>
    <t>ZB00CC846D</t>
  </si>
  <si>
    <t>Lettera di Ordinazione in data 04/12/2013</t>
  </si>
  <si>
    <t>Lettera di Ordinazione in data 10/12/2013</t>
  </si>
  <si>
    <t>ZB70A87733</t>
  </si>
  <si>
    <t>N° 1153 del 17/06/2013</t>
  </si>
  <si>
    <t>Lavori di ordinaria manutenzione delle fontane pubbliche</t>
  </si>
  <si>
    <t>N. 1911 del 07/10/2013</t>
  </si>
  <si>
    <t>Contratto di cottimo n. 04/2013 del 07/10/2013</t>
  </si>
  <si>
    <t>Capitolo 1015.314.02  impegno n. 1060/2013</t>
  </si>
  <si>
    <t>ZC70C48F54</t>
  </si>
  <si>
    <t>n. 2114 del 23 novembre 2012</t>
  </si>
  <si>
    <t>Lavori di ordinaria manutenzione negli edifici scolastici sedi di scuole materne – anno 2012 – MANUTENZIONE URGENTE CONDENSA GRASSI</t>
  </si>
  <si>
    <t>lettera di ordinazione del 08/11/2013</t>
  </si>
  <si>
    <t>Capitolo 1041.302.01, impegno n. 2012/1464.</t>
  </si>
  <si>
    <t>ZCF0ADD27B</t>
  </si>
  <si>
    <t>N. 763 DEL 22/04/2013</t>
  </si>
  <si>
    <t>n. 763 del 22/04/2013</t>
  </si>
  <si>
    <t>lettera di ordinazione del 06/05/2013</t>
  </si>
  <si>
    <t>06/062013</t>
  </si>
  <si>
    <t>Capitolo 1018.304.01 impegno 2013/915</t>
  </si>
  <si>
    <t>ZD20D41B13</t>
  </si>
  <si>
    <t>n. 2203 del 15/11/2013</t>
  </si>
  <si>
    <t>Manutenzione degli immobili comunali  -Anno 2013 II Stralcio</t>
  </si>
  <si>
    <t>lettera di ordinazione del 18/12/2013</t>
  </si>
  <si>
    <t>Capitolo  1018.301.01 - Impegno 2013/1359</t>
  </si>
  <si>
    <t>ZD30A9B0A7</t>
  </si>
  <si>
    <t>N° 746 del 19/04/2013</t>
  </si>
  <si>
    <t>Servizio di manutenzione dei bagni pubblici - Anno 2013</t>
  </si>
  <si>
    <t>Contratto di cottimo in data 01/2013 del 30/04/2013</t>
  </si>
  <si>
    <t>Capitolo 1015.315.03  impegno n. 921/2013</t>
  </si>
  <si>
    <t>ZD70B33B19</t>
  </si>
  <si>
    <t>N. 1446 DEL 17-07-2013</t>
  </si>
  <si>
    <t>Verifica periodica delle Cabine elettriche comunali MT/BT del Cimitero Dell'Ulivo di Fano – Semestre Dicembre 2013 e Giugno 2014.</t>
  </si>
  <si>
    <t>n. 2481 del 19-12-2013</t>
  </si>
  <si>
    <t>Fogli Patti e Condizioni del 27-12-2013</t>
  </si>
  <si>
    <t>Capitolo 1018.308.02 Imp. 2013/1211</t>
  </si>
  <si>
    <t>ZE50826ECC</t>
  </si>
  <si>
    <t>n. 2250 del 10/12/2012</t>
  </si>
  <si>
    <t>Manutenzione degli immobili comunali - Anno 2013 - I Stralcio</t>
  </si>
  <si>
    <t>n. 294 del 07/02/2013</t>
  </si>
  <si>
    <t>contratto di cottimo in data 01MA2013 del 07/02/2013</t>
  </si>
  <si>
    <t>Capitolo  1018.301.01 - Impegno 2013/548</t>
  </si>
  <si>
    <t>ZE90875ACC</t>
  </si>
  <si>
    <t>Lavori di ordinaria manutenzione negli edifici scolastici sedi di scuole materne – anno 2012</t>
  </si>
  <si>
    <t>n.747 del 19 aprile 2013</t>
  </si>
  <si>
    <t>Contratto di cottimo del 16/05/2013</t>
  </si>
  <si>
    <t>ZEE08D52BC</t>
  </si>
  <si>
    <t>n. 352 del 14 febbraio 2013</t>
  </si>
  <si>
    <t>Lavori di manutenzione ordinaria della trave cavalcavia del sottopasso delle “Rane” in via D. Chiesa a Marotta di Fano</t>
  </si>
  <si>
    <t>n. 494 del 07 febbraio 2013</t>
  </si>
  <si>
    <t>lettera di ordinazione n. 1 del 11/03/2013</t>
  </si>
  <si>
    <t>Capitolo 1018.304.01, impegno n. 2013/805.</t>
  </si>
  <si>
    <t>ZF40B8230D</t>
  </si>
  <si>
    <t>N. 1661 DEL 27/08/2013</t>
  </si>
  <si>
    <t xml:space="preserve">Manutenzione ordinaria di marciapiedi, cordoli ed altri manufatti edili  </t>
  </si>
  <si>
    <t>n. 2440 del 18/12/2013</t>
  </si>
  <si>
    <t>contratto di cottimo in corso di stipula</t>
  </si>
  <si>
    <t>Capitolo  1081.304.01 - Impegno 2013/1275</t>
  </si>
  <si>
    <t>Z0F08BCD31</t>
  </si>
  <si>
    <t>n° 187 del 24/01/2013</t>
  </si>
  <si>
    <t>Interventi periodici di manutenzione delle strade comunali – Chiusura buche – Anno 2013 – II° Intervento</t>
  </si>
  <si>
    <t xml:space="preserve">n. 383 del 19/02/2013 </t>
  </si>
  <si>
    <t>Capitolo n° 1081.304.01 – Impegno 2013/716</t>
  </si>
  <si>
    <t>Z3508BCE9C</t>
  </si>
  <si>
    <t>n° 40 del 08/01/2013</t>
  </si>
  <si>
    <t>Lavori di manutenzione ordinaria di caditoie stradali e collettori acque bianche – I° Intervento</t>
  </si>
  <si>
    <t xml:space="preserve">n. 501 del 12/03/2013 </t>
  </si>
  <si>
    <t>Capitolo n° 1081.315.01 – Impegno 2013/546</t>
  </si>
  <si>
    <t>Z3708BC849</t>
  </si>
  <si>
    <t>n° 34 del 07/01/2013</t>
  </si>
  <si>
    <t>Interventi periodici di manutenzione delle strade comunali – Lavori vari – Anno 2013 – I° Intervento</t>
  </si>
  <si>
    <t>n. 500 del 12/03/2013 – n° 743 del 19/06/2013</t>
  </si>
  <si>
    <t>Capitolo n° 1081.304.01 – Impegno 2013/544</t>
  </si>
  <si>
    <t>Z4708BC9A8</t>
  </si>
  <si>
    <t>n° 36 del 07/01/2013</t>
  </si>
  <si>
    <t>Interventi periodici di manutenzione delle strade comunali – Chiusura buche – Anno 2013 – I° Intervento</t>
  </si>
  <si>
    <t xml:space="preserve">n. 169 del 23/01/2013 </t>
  </si>
  <si>
    <t>Capitolo n° 1081.304.01 – Impegno 2013/545</t>
  </si>
  <si>
    <t>Z4908BCD23</t>
  </si>
  <si>
    <t>Z5A08BC9E0</t>
  </si>
  <si>
    <t>Z6008BC988</t>
  </si>
  <si>
    <t>Z6508BCECD</t>
  </si>
  <si>
    <t xml:space="preserve">n. 1311 del 02/07/2013 </t>
  </si>
  <si>
    <t>Z6708BF39E</t>
  </si>
  <si>
    <t>n° 190 del 24/01/2013</t>
  </si>
  <si>
    <t>Riparazione mezzi meccanici in dotazione all'U.T. Per manutenzione strade – I° Intervento</t>
  </si>
  <si>
    <t xml:space="preserve">n. 190 del 24/01/2013 </t>
  </si>
  <si>
    <t>Lettera ordinazione 138 del 21/10/2013</t>
  </si>
  <si>
    <t>Capitolo n° 1081.305.01 – Impegno 2013/761</t>
  </si>
  <si>
    <t>Lettera ordinazione 169 del 28/11/2013</t>
  </si>
  <si>
    <t>Lettera ordinazione 42 del 13/06/2013</t>
  </si>
  <si>
    <t>Z6C0A9F4F4</t>
  </si>
  <si>
    <t>n. 1173 del 18/06/2013</t>
  </si>
  <si>
    <t>Lettera ordinazione 1 del 26/06/2013</t>
  </si>
  <si>
    <t>Capitolo 2081.105.02 - Impegno 2012/1532</t>
  </si>
  <si>
    <t>Z740A6B2CB</t>
  </si>
  <si>
    <t>n° 873 del 13/05/2013</t>
  </si>
  <si>
    <t>Lavori di manutenzione ordinaria delle strade comunali – Sfalcio vegetazione spontanea – Anno 2013 – I° Sfalcio</t>
  </si>
  <si>
    <t xml:space="preserve">n. 920 del 16/05/2013 </t>
  </si>
  <si>
    <t>Capitolo n° 1081.304.01 – Impegno 2013/966</t>
  </si>
  <si>
    <t>Z7B0A6B2B8</t>
  </si>
  <si>
    <t>Z7B0C1E6FD</t>
  </si>
  <si>
    <t>n° 1945 del 10/10/2013</t>
  </si>
  <si>
    <t>Riparazione mezzi meccanici in dotazione al Servizio Manutenzione per manutenzione strade comunali</t>
  </si>
  <si>
    <t xml:space="preserve">n. 1945 del 10/10/2013 </t>
  </si>
  <si>
    <t>Lettera ordinazione 164 del 22/11/2013</t>
  </si>
  <si>
    <t>Capitolo n° 1081.305.01 – Impegno 2013/1315</t>
  </si>
  <si>
    <t>Z820A6B2A5</t>
  </si>
  <si>
    <t>Z890A91A4E</t>
  </si>
  <si>
    <t>n° 1258 del 27/06/2013</t>
  </si>
  <si>
    <t>Lavori per piccoli interventi di miglioramento della rete fognaria di Via Ferrari e Via Illica</t>
  </si>
  <si>
    <t xml:space="preserve">n. 1258 del 27/06/2013 </t>
  </si>
  <si>
    <t>Capitolo n° 1096.317.01 – Impegno 2013/1126</t>
  </si>
  <si>
    <t>Z8A0C9D4AE</t>
  </si>
  <si>
    <t>n° 2149 del 11/11/2013</t>
  </si>
  <si>
    <t>Emergenza maltempo del 11/11/2013 – Lavori necessari al ripristino della normale circolazione stradale</t>
  </si>
  <si>
    <t>n. 2149 del 11/11/2013</t>
  </si>
  <si>
    <t>Capitolo n° 1081.304.01 – Impegno 2013/1360</t>
  </si>
  <si>
    <t>Z8E08BC834</t>
  </si>
  <si>
    <t xml:space="preserve">n. 500 del 12/03/2013 </t>
  </si>
  <si>
    <t>Z9508BF345</t>
  </si>
  <si>
    <t>Lettera ordinazione 07 del 01/03/2013</t>
  </si>
  <si>
    <t>Lettera ordinazione 05 del 28/02/2013</t>
  </si>
  <si>
    <t>Z9C08BF332</t>
  </si>
  <si>
    <t>Lettera ordinazione 119 del 17/09/2013</t>
  </si>
  <si>
    <t>Lettera ordinazione 03 del 11/02/2013</t>
  </si>
  <si>
    <t>Z9E08BC993</t>
  </si>
  <si>
    <t>ZA50ABD901</t>
  </si>
  <si>
    <t>Lettera ordinazione 43 del 13/06/2013</t>
  </si>
  <si>
    <t>Lettera ordinazione 136 del 17/10/2013</t>
  </si>
  <si>
    <t>ZA808BCD40</t>
  </si>
  <si>
    <t>ZB10B90426</t>
  </si>
  <si>
    <t>n° 1834 del 23/09/2013</t>
  </si>
  <si>
    <t>Lavori vari di manutenzione delle strade comunali</t>
  </si>
  <si>
    <t xml:space="preserve">n. 2539 del 27 dicembre 2013 </t>
  </si>
  <si>
    <t>Contratto rep. n. 38904 del 24 gennaio 2014</t>
  </si>
  <si>
    <t>Capitolo n° 1081.304.01 – Impegno 2013/1313</t>
  </si>
  <si>
    <t>ZB208BF33E</t>
  </si>
  <si>
    <t>Lettera ordinazione 04 del 15/02/2013</t>
  </si>
  <si>
    <t>ZB908BF32B</t>
  </si>
  <si>
    <t>Lettera ordinazione 06 del 01/03/2013</t>
  </si>
  <si>
    <t>Lettera ordinazione 161 del 18/11/2013</t>
  </si>
  <si>
    <t>Lettera ordinazione 02 del 08/02/2013</t>
  </si>
  <si>
    <t>Lettera ordinazione 01 del 08/02/2013</t>
  </si>
  <si>
    <t>Lettera ordinazione 103 del 04/09/2013</t>
  </si>
  <si>
    <t>Lettera ordinazione 60 del 01/07/2013</t>
  </si>
  <si>
    <t>Lettera ordinazione 137 del 17/10/2013</t>
  </si>
  <si>
    <t>Lettera ordinazione 41 del 13/06/2013</t>
  </si>
  <si>
    <t>Lettera ordinazione 128 del 04/10/2013</t>
  </si>
  <si>
    <t>ZBC0B102FE</t>
  </si>
  <si>
    <t>Lettera ordinazione 77 del 30/07/2013</t>
  </si>
  <si>
    <t>ZC308BC9BE</t>
  </si>
  <si>
    <t>ZCA0A6B271</t>
  </si>
  <si>
    <t>ZCC0A0E883</t>
  </si>
  <si>
    <t>n. 989 del 25-5-2013</t>
  </si>
  <si>
    <t xml:space="preserve">Spese di gestione di altri beni immobili del patrimonio disponibile  – Pulizia Cortili Palazzo Nolfi </t>
  </si>
  <si>
    <t>Lettera ordinazione 1 del 29/05/2013</t>
  </si>
  <si>
    <t>Capitolo 1015.302.06 - Impegno 2013/994</t>
  </si>
  <si>
    <t>iva esclusa</t>
  </si>
  <si>
    <t>ZCE0A6B28A</t>
  </si>
  <si>
    <t>ZD408BCD58</t>
  </si>
  <si>
    <t>ZDC08BCE85</t>
  </si>
  <si>
    <t>ZDC0C1E6A9</t>
  </si>
  <si>
    <t>Lettera ordinazione 187 del 18/12/2013</t>
  </si>
  <si>
    <t>ZE408BCEB7</t>
  </si>
  <si>
    <t>Lettera ordinazione 01 del 21/01/2013</t>
  </si>
  <si>
    <t>ZE40A6B296</t>
  </si>
  <si>
    <t>ZE508BCD06</t>
  </si>
  <si>
    <t>ZF108BF38E</t>
  </si>
  <si>
    <t>Lettera ordinazione 59 del 01/07/2013</t>
  </si>
  <si>
    <t>ZF60D3773C</t>
  </si>
  <si>
    <t>n° 1568 del 31/07/2013</t>
  </si>
  <si>
    <t>Messa in sicurezza pista ciclabile Fano-Pesaro – Taglio vegetazione spontanea</t>
  </si>
  <si>
    <t>Capitolo n° 1081.304.01 – Impegno 2013/1213</t>
  </si>
  <si>
    <t>ZFA0A9F503</t>
  </si>
  <si>
    <t>n. 1191 del 19/06/2013</t>
  </si>
  <si>
    <t>Lettere di ordinazione 1-2-3 del 01/07/2013</t>
  </si>
  <si>
    <t>544634848C</t>
  </si>
  <si>
    <t>n. 1542 del 30 luglio 2013</t>
  </si>
  <si>
    <t>Lavori di ordinaria manutenzione degli asili nido, scuole materne, elementari e medie – anno 2013.</t>
  </si>
  <si>
    <t>n. 49 del 10 gennaio 2014</t>
  </si>
  <si>
    <t>Capitolo  1041.302.01, impegno 2013/1244, capitolo 1042.302.01, impegno 2013/1245, capitolo 1043.301.01, impegno 2013/1246, capitolo 1101.302.01, impegno 2013/1247.</t>
  </si>
  <si>
    <t>Z100D03C7A</t>
  </si>
  <si>
    <t>E37H13000240004</t>
  </si>
  <si>
    <t>n. 2483 del 20 dicembre 2013</t>
  </si>
  <si>
    <t>Lavori di sistemazione tratto di strada via Toniolo tra i nn. 22-26.</t>
  </si>
  <si>
    <t>Capitolo 2081.105.06, impegno 2013/01466.</t>
  </si>
  <si>
    <t>2582225779</t>
  </si>
  <si>
    <t>n. 2355 del 11 dicembre 2013</t>
  </si>
  <si>
    <t>Servizio di manutenzioni principali ed accessorie del verde pubblico per l'anno 2014.</t>
  </si>
  <si>
    <t>Capitolo 1096.304.04, impegno n.  2014/00155</t>
  </si>
  <si>
    <t>5513930EF7</t>
  </si>
  <si>
    <t>dott. arch. Adriano Giangolini</t>
  </si>
  <si>
    <t>n. 2347 del 9 dicembre 2013</t>
  </si>
  <si>
    <t>Ampliamento gestione servizi cimiteriali, per il periodo 1 gennaio 2013 – 31 gennaio 2015.</t>
  </si>
  <si>
    <t>Contratto rep. n. 38905 del 24 gennaio 2014</t>
  </si>
  <si>
    <r>
      <t xml:space="preserve">Capitolo </t>
    </r>
    <r>
      <rPr>
        <sz val="9"/>
        <rFont val="Times New Roman"/>
        <family val="1"/>
      </rPr>
      <t xml:space="preserve">1105.302.04 </t>
    </r>
  </si>
  <si>
    <t>525702496F</t>
  </si>
  <si>
    <t>E37H12000410004</t>
  </si>
  <si>
    <t>n. 1429 del 16 luglio 2013</t>
  </si>
  <si>
    <t>Lavori di manutenzione straordinaria di strade comunali – anno 2013.</t>
  </si>
  <si>
    <t>Capitolo 2081.105.06 , impegno 2013/1088.</t>
  </si>
  <si>
    <t>ZCB08DFBBF</t>
  </si>
  <si>
    <t>non presente</t>
  </si>
  <si>
    <t>Det. 214 del 29/1/13 -Fornitura di prodotti igienici, alimentari per la prima infanzia nell'anno 2013</t>
  </si>
  <si>
    <t>214 del 29/01/2013</t>
  </si>
  <si>
    <t>P.G. 25825 del 8/4/2013</t>
  </si>
  <si>
    <t>cap1101.205.03  imp758/2013</t>
  </si>
  <si>
    <t>Z19091E9C6</t>
  </si>
  <si>
    <t>ZD70966A0D</t>
  </si>
  <si>
    <t>ZDD0BA13D5</t>
  </si>
  <si>
    <t xml:space="preserve">Riparazione lavatrici </t>
  </si>
  <si>
    <t>Buono n.109 del 09/09/2013</t>
  </si>
  <si>
    <t>Cap 1041.303.02 imp 1117/2013</t>
  </si>
  <si>
    <t>ZCF0BCFFFB</t>
  </si>
  <si>
    <t>Riparazione attrezzature di cucina</t>
  </si>
  <si>
    <t>Buono n. 129 del 08/10/2013</t>
  </si>
  <si>
    <t>Z630C2E06C</t>
  </si>
  <si>
    <t>Riparazione attrezzature presso mense scolastiche</t>
  </si>
  <si>
    <t>Buono n. 149 del 31/10/2013</t>
  </si>
  <si>
    <t>ZDC0C6460</t>
  </si>
  <si>
    <t>Riparazione lavatrice e attrezzature da cucina</t>
  </si>
  <si>
    <t>Buono n. 160 del 15/11/2013</t>
  </si>
  <si>
    <t>Z670A500DD</t>
  </si>
  <si>
    <t>Ricambi per attrezzature da cucina</t>
  </si>
  <si>
    <t>PG.42561 del 10/06/2013</t>
  </si>
  <si>
    <t>Cap 1042.202.02 imp 912/2013</t>
  </si>
  <si>
    <t>Z1B0A34CA9</t>
  </si>
  <si>
    <t>PG.41081 del 04/06/2013</t>
  </si>
  <si>
    <t>Cap 1042.301.04 imp 913/2013</t>
  </si>
  <si>
    <t>Z200BBDCC6</t>
  </si>
  <si>
    <t>Acquisto caraffe per mense scolastiche</t>
  </si>
  <si>
    <t>PG.70018 del 02/10/13 nr.Mepa 903401</t>
  </si>
  <si>
    <t>Z850A21116</t>
  </si>
  <si>
    <t>PG.39585 del 30/05/2013</t>
  </si>
  <si>
    <t>Cap1045.305.03 imp784/2013</t>
  </si>
  <si>
    <t>Z4A09E91B4</t>
  </si>
  <si>
    <t>PG. 35540 del 15/05/2013</t>
  </si>
  <si>
    <t>Z7B09BAEE4</t>
  </si>
  <si>
    <t>PG.25513 del 05/04/2013</t>
  </si>
  <si>
    <t>Cap1045.305.03 imp785/2013</t>
  </si>
  <si>
    <t>ZA20908B6A</t>
  </si>
  <si>
    <t xml:space="preserve">Manutenzione dei mezzi di trasporto e delle attrezzature da cucina </t>
  </si>
  <si>
    <t>238 del 31/1/13</t>
  </si>
  <si>
    <t>Cap.1018.328.01 imp.783/2013</t>
  </si>
  <si>
    <t>ZA0091F79C</t>
  </si>
  <si>
    <t>ZBB098333F</t>
  </si>
  <si>
    <t>ZA7099E12F</t>
  </si>
  <si>
    <t>ZD109E89F8</t>
  </si>
  <si>
    <t>ZEA09FF88A</t>
  </si>
  <si>
    <t>Z3A0B4F90E</t>
  </si>
  <si>
    <t>ZB90B2DBC0</t>
  </si>
  <si>
    <t>Z9C0B7E41D</t>
  </si>
  <si>
    <t>Z2F0B5A1AC</t>
  </si>
  <si>
    <t>Cap.1018.328.01 imp.784/2013</t>
  </si>
  <si>
    <t>Z3B0A63D76</t>
  </si>
  <si>
    <t>Buono n. 46 del 14/06/2013</t>
  </si>
  <si>
    <t>2097 del 22/11/12</t>
  </si>
  <si>
    <t>Det.n.2097 del 22/11/12 – Affidamento gestione trasporto e consegna dei pasti dalle cucine centralizzate alle sedi scolastiche periferiche ad organizzazioni di volontariato per il periodo 1/1/13 al 31/12/14</t>
  </si>
  <si>
    <t>2480 del 31/12/12</t>
  </si>
  <si>
    <t>Convenz.n. 251 del 8/2/13</t>
  </si>
  <si>
    <t>12500 per 2013 +12500 x 2014</t>
  </si>
  <si>
    <t>Cap.1045.305.03 imp. 121/2013</t>
  </si>
  <si>
    <t>Z3C0BCC7CA</t>
  </si>
  <si>
    <t>Det.n. 1918 del 7/10/13 – Affidamento servizio relativo al programma di gestione della riscossione rette scolastiche</t>
  </si>
  <si>
    <t>1918 del 7/10/13</t>
  </si>
  <si>
    <t>PG.76058 del 29/10/13</t>
  </si>
  <si>
    <t>Cap.1041.303.02 imp.1324/2013</t>
  </si>
  <si>
    <t>Z010B77A9B</t>
  </si>
  <si>
    <t>1667 del 28/8/13</t>
  </si>
  <si>
    <t>Det. n. 1667 del 28/8/13 – Acquisto brasiera e attrezzature refezione scolastica varie (Finanziam.contributi permessi a costruire n.1312)</t>
  </si>
  <si>
    <t>non c'è.
Fatta premessa sulla liquidazione</t>
  </si>
  <si>
    <t>Stipula su Mepa del 23/9/2013 RDO n. 290702</t>
  </si>
  <si>
    <t>Cap 2045.502.02 imp.1269</t>
  </si>
  <si>
    <t>Z840839544</t>
  </si>
  <si>
    <t>Det. n. 154 del 22/1/13 – Attività inerente la gestione del piano di autocontrollo degli alimenti (HACCP) e affidamento al laboratorio LAM per il periodo gennaio 2013-dicembre 2015</t>
  </si>
  <si>
    <t>154 del 22/1/13</t>
  </si>
  <si>
    <t>PG. 7319 del 29/1/13</t>
  </si>
  <si>
    <t>5972,00 x2013,
5972,00 x2014,
5972,00 x2015.</t>
  </si>
  <si>
    <t>Cap 1045.305.01 imp. 740/2013</t>
  </si>
  <si>
    <t>Z5C0C4A092</t>
  </si>
  <si>
    <t>1167 del 18/6/13</t>
  </si>
  <si>
    <t>Fornitura di prodotti di igiene e pulizie per asili nido e scuole infanzia</t>
  </si>
  <si>
    <t>2391 del 13/12/13</t>
  </si>
  <si>
    <t>Stipula su Mepa del 20/11/13 RDO n. 338328</t>
  </si>
  <si>
    <t>Cap.1045.201.02  imp. 1043/2013</t>
  </si>
  <si>
    <t>2393 del 13/12/13</t>
  </si>
  <si>
    <t xml:space="preserve"> </t>
  </si>
  <si>
    <t>Cap 1101.205.03 del 2013 per € 1.680,93, al bilancio 2014 per € 4.531,07</t>
  </si>
  <si>
    <t>Z410D0B684</t>
  </si>
  <si>
    <t>SETTORE 5 LL.PP.</t>
  </si>
  <si>
    <t>2268/2013</t>
  </si>
  <si>
    <t xml:space="preserve">SISTEMAZIONE STRUTTURA CAMPANARIA CHIESA DI MADONNA PONTE </t>
  </si>
  <si>
    <t>-</t>
  </si>
  <si>
    <t>2012/1478</t>
  </si>
  <si>
    <t>976,00</t>
  </si>
  <si>
    <t>Z1A0D05AA0</t>
  </si>
  <si>
    <t>ARCH. ADRIANO GIANGOLINI</t>
  </si>
  <si>
    <t>2473/2013</t>
  </si>
  <si>
    <t xml:space="preserve">MANUTENZIONE E GESTIONE DELLE STRADE COMUNALI </t>
  </si>
  <si>
    <t>2013/1508</t>
  </si>
  <si>
    <t>ZBA0D015FA</t>
  </si>
  <si>
    <t>E31H13000820004</t>
  </si>
  <si>
    <t>2447/2013</t>
  </si>
  <si>
    <t xml:space="preserve">RIPARAZIONE E SISTEMAZIONE CONTATORE IDRICO TEATRO DELLA FORTUNA </t>
  </si>
  <si>
    <t>1497/2013</t>
  </si>
  <si>
    <t>ZC90D01423</t>
  </si>
  <si>
    <t xml:space="preserve">RIPARAZIONE E SISTEMAZIONE AVARIE'IMPIANTO LUCI DI EMERGENZA DEL TEATRO DELLA FORTUNA </t>
  </si>
  <si>
    <t>1495/2013</t>
  </si>
  <si>
    <t>Z540C908E5</t>
  </si>
  <si>
    <t xml:space="preserve">E31H13000390004 </t>
  </si>
  <si>
    <t>ING.  STEFANO CAITERZI</t>
  </si>
  <si>
    <t>163/2014</t>
  </si>
  <si>
    <t xml:space="preserve">REALIZZAZIONE DI UNA APERTURA SU MURO PORTANTE PRESSO CASERMA DELLA POLIZIA MUNICIPALE </t>
  </si>
  <si>
    <t>2013/1277</t>
  </si>
  <si>
    <t>Z5D0C633D0</t>
  </si>
  <si>
    <t>2186/2013</t>
  </si>
  <si>
    <t xml:space="preserve">RIMOZIONE PIANTE ABBATTUTE DALLE FORTI RAFFICHE DI VENTO DEL 11 NOVEMBRE 2013 SU VIA PAPIRIA </t>
  </si>
  <si>
    <t>2013/1361</t>
  </si>
  <si>
    <t>2634,00</t>
  </si>
  <si>
    <t>ZF80C26FA1</t>
  </si>
  <si>
    <t xml:space="preserve">E32E12000020004 </t>
  </si>
  <si>
    <t xml:space="preserve">SISTEMAZIONE PORTA IN LEGNO PRESSO CHIESA DI MADONNA PONTE </t>
  </si>
  <si>
    <t>400</t>
  </si>
  <si>
    <t>ZA40B7E936</t>
  </si>
  <si>
    <t>1770/2013</t>
  </si>
  <si>
    <t xml:space="preserve">MANUTENZIONE SEMPLICE DELL’IMPIANTO MONTACARICHI ED ASCENSORE INSTALLATI PRESSO IL TRIBUNALE DI FANO FINO AL 31/12/2013 </t>
  </si>
  <si>
    <t>2013/1294</t>
  </si>
  <si>
    <t>Z340B414F3</t>
  </si>
  <si>
    <t xml:space="preserve">E34E10000500004 </t>
  </si>
  <si>
    <t>ARCH. ELENA DE VITA</t>
  </si>
  <si>
    <t>457/2012</t>
  </si>
  <si>
    <t xml:space="preserve">FPO CARPINI PIRAMIDALI VIA CAVALLOTTI </t>
  </si>
  <si>
    <t>2010/1757</t>
  </si>
  <si>
    <t>289,5</t>
  </si>
  <si>
    <t xml:space="preserve">Z6F0A71E47 </t>
  </si>
  <si>
    <t xml:space="preserve">SEGNALETICA ORIZZONTALE VIA CAVALLOTTI </t>
  </si>
  <si>
    <t>450</t>
  </si>
  <si>
    <t xml:space="preserve">Z240A5FD6A </t>
  </si>
  <si>
    <t>1123/2013</t>
  </si>
  <si>
    <t xml:space="preserve">INSTALLAZIONE RETI PRESSO CHIESA DI SAN FRANCESCO: IMPIANTO ELETTRICO </t>
  </si>
  <si>
    <t>2013/1075</t>
  </si>
  <si>
    <t>1436</t>
  </si>
  <si>
    <t xml:space="preserve">Z520A5FD11 </t>
  </si>
  <si>
    <t xml:space="preserve">INSTALLAZIONE RETI PRESSO CHIESA DI SAN FRANCESCO </t>
  </si>
  <si>
    <t>10386,78</t>
  </si>
  <si>
    <t>ZA70A4EBE0</t>
  </si>
  <si>
    <t>2268/2012</t>
  </si>
  <si>
    <t xml:space="preserve">MANUTENZIONE STRAORDINARIA CHIESA DI PONTE METAURO. AFFIDAMENTO INCARICO DI COORDINATORE DELLA SICUREZZA IN FASE DI ESECUZIONE ALL'ING. SIMONE TONELLI. </t>
  </si>
  <si>
    <t>1069/2013</t>
  </si>
  <si>
    <t xml:space="preserve">ZAC08B87BC </t>
  </si>
  <si>
    <t xml:space="preserve">E36J12000260004 </t>
  </si>
  <si>
    <t>288/2013</t>
  </si>
  <si>
    <t xml:space="preserve">ESECUZIONE DI PROVE GEOGNOSTICHE PER PONTE BAILEY. </t>
  </si>
  <si>
    <t>388/2013</t>
  </si>
  <si>
    <t>799/2013</t>
  </si>
  <si>
    <t>2440</t>
  </si>
  <si>
    <t xml:space="preserve">Z96088AF33 </t>
  </si>
  <si>
    <t xml:space="preserve">E36H11000190004 </t>
  </si>
  <si>
    <t>828/2012</t>
  </si>
  <si>
    <t xml:space="preserve">LAVORI IN ECONOMIA TEATRO: IMPIANTO ELETTRICO PORTICATO E RETI ANTIVOLATILI </t>
  </si>
  <si>
    <t>292/2013</t>
  </si>
  <si>
    <t>2011/1800</t>
  </si>
  <si>
    <t>7522,4</t>
  </si>
  <si>
    <t>Z98088AEC2</t>
  </si>
  <si>
    <t xml:space="preserve">LAVORI IN ECONOMIA TEATRO: LASTRICATO, GRONDA E PORTONI </t>
  </si>
  <si>
    <t>6003,98</t>
  </si>
  <si>
    <t>Z7A082E216</t>
  </si>
  <si>
    <t>/</t>
  </si>
  <si>
    <t>Settore 8° U.O.  Attività Culturali</t>
  </si>
  <si>
    <t>Lide Cereti</t>
  </si>
  <si>
    <t>2416/2012</t>
  </si>
  <si>
    <t>Rassegna Dialettale “Cianfrusaglia” 2013</t>
  </si>
  <si>
    <t>74/2013</t>
  </si>
  <si>
    <t>Ordine dell'11.01.2013</t>
  </si>
  <si>
    <t>11/01/2013</t>
  </si>
  <si>
    <t>31/01/2013</t>
  </si>
  <si>
    <t xml:space="preserve">13/380 – 1052/312/01                                         </t>
  </si>
  <si>
    <t>€  1.000,00</t>
  </si>
  <si>
    <t>ZE9082E297</t>
  </si>
  <si>
    <t>ZBD08366DC</t>
  </si>
  <si>
    <t>246/2012</t>
  </si>
  <si>
    <t>Manutenzione ordinaria Immobili di interesse storico monumentale</t>
  </si>
  <si>
    <t>Ordine del 20.9.2012</t>
  </si>
  <si>
    <t>20/09/2012</t>
  </si>
  <si>
    <t>21/09/2012</t>
  </si>
  <si>
    <t>12/824 – 1015/307/05</t>
  </si>
  <si>
    <t>ZF00838837</t>
  </si>
  <si>
    <t>68/2012</t>
  </si>
  <si>
    <t xml:space="preserve">Promozione e pubblicazione iniziative culturali </t>
  </si>
  <si>
    <t>Ordine del 7.06.2013</t>
  </si>
  <si>
    <t>07/06/2012</t>
  </si>
  <si>
    <t>30/10/2012</t>
  </si>
  <si>
    <t>12/705 – 1052/326/01</t>
  </si>
  <si>
    <t>€ 409,67</t>
  </si>
  <si>
    <t>Z6F08388BE</t>
  </si>
  <si>
    <t>1377/2012</t>
  </si>
  <si>
    <t>Mostra del pittore Sante Arduini</t>
  </si>
  <si>
    <t>Ordine del 2.08.2012</t>
  </si>
  <si>
    <t>02/08/2012</t>
  </si>
  <si>
    <t>04/08/2012</t>
  </si>
  <si>
    <t>12/1279 – 1052/329/01</t>
  </si>
  <si>
    <t xml:space="preserve">                               € 1.672,73                Variazione aliquota IVA</t>
  </si>
  <si>
    <t>Z9E83C76A</t>
  </si>
  <si>
    <t>2271/2012</t>
  </si>
  <si>
    <t>Concerto degli Auguri 2012</t>
  </si>
  <si>
    <t>Contratto del 17.12.2012</t>
  </si>
  <si>
    <t>17/12/2012</t>
  </si>
  <si>
    <t>19/12/2012</t>
  </si>
  <si>
    <t>12/1536 – 1052/318/01</t>
  </si>
  <si>
    <t>€ 5.454,55</t>
  </si>
  <si>
    <t>Z4D08436ED</t>
  </si>
  <si>
    <t>813/2012</t>
  </si>
  <si>
    <t>Servizi tecnici e di supporto per varie sedi attività culturali</t>
  </si>
  <si>
    <t xml:space="preserve">Ordine del 23.06.2012 </t>
  </si>
  <si>
    <t>23/06/2012</t>
  </si>
  <si>
    <t>30/08/2012</t>
  </si>
  <si>
    <t>12/1068 – 1052/320/01</t>
  </si>
  <si>
    <t>Z610843B56</t>
  </si>
  <si>
    <t>1264/2012</t>
  </si>
  <si>
    <t>Organizzazione ciclo di proiezioni cinematografiche vari quartieri della città</t>
  </si>
  <si>
    <t>Ordine del 28.06.2012</t>
  </si>
  <si>
    <t>28/06/2012</t>
  </si>
  <si>
    <t>12/1256 – 1052/316/01</t>
  </si>
  <si>
    <t>Z6B0843E08</t>
  </si>
  <si>
    <t>1260/2012  1279/2012</t>
  </si>
  <si>
    <t xml:space="preserve">Collaborazione per progetto Musica a Corte    Organizzazione Stagione Estiva Concerti            </t>
  </si>
  <si>
    <t>Ordine del 3.07.2012</t>
  </si>
  <si>
    <t>12/1257 – 12/1255 – 1052/318/01</t>
  </si>
  <si>
    <t>€  4.800,00</t>
  </si>
  <si>
    <t>ZD20843F52</t>
  </si>
  <si>
    <t>1279/2012</t>
  </si>
  <si>
    <t>Organizzazione Stagione Estiva dei Concerti</t>
  </si>
  <si>
    <t>Ordine del 18.07.2012</t>
  </si>
  <si>
    <t>12/1257 – 1052/318/01</t>
  </si>
  <si>
    <t>Z3708440AF</t>
  </si>
  <si>
    <t>Ordine dell'8.08.2012</t>
  </si>
  <si>
    <t>Z050856CF5</t>
  </si>
  <si>
    <t>1995/2012</t>
  </si>
  <si>
    <t>Realizzazione spettacolo Teatrale “Agamennone”</t>
  </si>
  <si>
    <t>Contratto del 9.11.2012</t>
  </si>
  <si>
    <t>12/1421 – 1052/318/01</t>
  </si>
  <si>
    <t>Z30086E934</t>
  </si>
  <si>
    <t>1280/2012</t>
  </si>
  <si>
    <t>Funzionamento Centro Documentazione Donne</t>
  </si>
  <si>
    <t>Ordine del 05.07.2012</t>
  </si>
  <si>
    <t>12/1259 – 1052/316/01</t>
  </si>
  <si>
    <t>ZDD0885195</t>
  </si>
  <si>
    <t>Ordine del 20.12.2012</t>
  </si>
  <si>
    <t>ZE1088A600</t>
  </si>
  <si>
    <t>1524/2012</t>
  </si>
  <si>
    <t>39°  Incontro Internazionale Polifonico “Città di Fano”</t>
  </si>
  <si>
    <t>Ordine del 28.08.2012</t>
  </si>
  <si>
    <t>12/1314 – 1052/318/01</t>
  </si>
  <si>
    <t>ZD2088A6DC</t>
  </si>
  <si>
    <t>Ordine del 08.08.2012</t>
  </si>
  <si>
    <t>ZDC088B552</t>
  </si>
  <si>
    <t>Servizi Tecnici  e supporto sedi attività culturali</t>
  </si>
  <si>
    <t>contratto d'Uso del Teatro del 1.04.2011</t>
  </si>
  <si>
    <t>Z08088B607</t>
  </si>
  <si>
    <t>Stagione Estiva Concerti 2012</t>
  </si>
  <si>
    <t>Ordine del 5.07.2012</t>
  </si>
  <si>
    <t>Z29088B714</t>
  </si>
  <si>
    <t>Ordine del 23.08.2012</t>
  </si>
  <si>
    <t>05/10/2012</t>
  </si>
  <si>
    <t>ZCE088F242</t>
  </si>
  <si>
    <t>827/2012</t>
  </si>
  <si>
    <t>Funzionamento e Manutenzione sedi attività culturali</t>
  </si>
  <si>
    <t>Ordine del 20.10.2012</t>
  </si>
  <si>
    <t>31/12/2012</t>
  </si>
  <si>
    <t>12/1070 – 1052/321/01</t>
  </si>
  <si>
    <t>Z9F08915A2</t>
  </si>
  <si>
    <t>980/2012</t>
  </si>
  <si>
    <t>Noleggi attività culturali</t>
  </si>
  <si>
    <t>Ordine del 24.05.2012</t>
  </si>
  <si>
    <t>24/05/2012</t>
  </si>
  <si>
    <t>30/09/2012</t>
  </si>
  <si>
    <t>12/1124 – 1052/402/01</t>
  </si>
  <si>
    <t>Z0B089A226</t>
  </si>
  <si>
    <t>Montaggio e smontaggio allestimenti</t>
  </si>
  <si>
    <t>Ordine del 29.11.2012</t>
  </si>
  <si>
    <t>09/12/2012</t>
  </si>
  <si>
    <t>11/12/2012</t>
  </si>
  <si>
    <t>Z0608B776D</t>
  </si>
  <si>
    <t>Pubblicità TV locale per spettacolo “Agamennone”</t>
  </si>
  <si>
    <t>Ordine del 9.11.2012</t>
  </si>
  <si>
    <t>07/11/2012</t>
  </si>
  <si>
    <t>15/11/2012</t>
  </si>
  <si>
    <t>Z1F08B7F25</t>
  </si>
  <si>
    <t>Pulizie Teatro della Fortuna</t>
  </si>
  <si>
    <t>Ordine del 7.12.2012</t>
  </si>
  <si>
    <t>10/12/2012</t>
  </si>
  <si>
    <t>Z7508B7FC6</t>
  </si>
  <si>
    <t>Ordine del 8.11.2012</t>
  </si>
  <si>
    <t>ZE608B80D1</t>
  </si>
  <si>
    <t>Ordine del 6.10.2012</t>
  </si>
  <si>
    <t>12/1070 – 12/834 1052/321/01</t>
  </si>
  <si>
    <t>ZAC08B89B2</t>
  </si>
  <si>
    <t>Pulizie Bastione Sangallo</t>
  </si>
  <si>
    <t>Ordine del 3.10.2012</t>
  </si>
  <si>
    <t>Z5308B8C2E</t>
  </si>
  <si>
    <t>Pulizie Corte Malatestiana ed ex Chiesa S. Francesco</t>
  </si>
  <si>
    <t>Ordine del 26.06.2012</t>
  </si>
  <si>
    <t>ZBF08B8CDB</t>
  </si>
  <si>
    <t>ANNULLATO</t>
  </si>
  <si>
    <t>ZF008BB489</t>
  </si>
  <si>
    <t>221/2012</t>
  </si>
  <si>
    <t>Ordine del 29.06.2012</t>
  </si>
  <si>
    <t>12/834 – 1052/321/01</t>
  </si>
  <si>
    <t>ZD608BB850</t>
  </si>
  <si>
    <t>Allestimenti audio Corte Malatestiana per Cori Polifonici</t>
  </si>
  <si>
    <t>Ordine del 13.08.2012</t>
  </si>
  <si>
    <t>Z4508BB96E</t>
  </si>
  <si>
    <t>Servizi fotografici per Cori Polifonici</t>
  </si>
  <si>
    <t>Z1208C4699</t>
  </si>
  <si>
    <t>Allestimenti service Teatro della Fortuna</t>
  </si>
  <si>
    <t>ZD008D7BAC</t>
  </si>
  <si>
    <t>Servizi Ambulanza per Corte Malatestiana</t>
  </si>
  <si>
    <t>Ordine del 6.07.2012            Ordine del 9.07.2013</t>
  </si>
  <si>
    <t xml:space="preserve">            € 180,00         € 540,00 </t>
  </si>
  <si>
    <t xml:space="preserve">06/07/212        09/07/2012      </t>
  </si>
  <si>
    <t xml:space="preserve">           08/07/2012            27/07/2012</t>
  </si>
  <si>
    <t>ZDB08D962B</t>
  </si>
  <si>
    <t>Manutenzione immobili interesse storico</t>
  </si>
  <si>
    <t>Ordine del 14.12.2012</t>
  </si>
  <si>
    <t>ZF808DC33E</t>
  </si>
  <si>
    <t>Noleggi per attività culturali</t>
  </si>
  <si>
    <t>Ordine del 17.11.2012</t>
  </si>
  <si>
    <t>Z8A08E5FE2</t>
  </si>
  <si>
    <t>Concerto degli Auguri 2012 prestazione artistica</t>
  </si>
  <si>
    <t>Z7008E61B3</t>
  </si>
  <si>
    <t>ZBA08E6209</t>
  </si>
  <si>
    <t>Z7508E8171</t>
  </si>
  <si>
    <t>234/2012</t>
  </si>
  <si>
    <t>Acquisto beni per attività culturali</t>
  </si>
  <si>
    <t>Ordine del 3.12.2012</t>
  </si>
  <si>
    <t>12/795 – 1052/211/01</t>
  </si>
  <si>
    <t>Z1108E82EC</t>
  </si>
  <si>
    <t>ZE708E83BC</t>
  </si>
  <si>
    <t>Pubblicizzazione eventi culturali</t>
  </si>
  <si>
    <t>Ordine del 5.12.2012</t>
  </si>
  <si>
    <t>Z6408E84B4</t>
  </si>
  <si>
    <t>Pubblicizzazione eventi culturali su quotidiani locali</t>
  </si>
  <si>
    <t>Ordine del 19.10.2012</t>
  </si>
  <si>
    <t>Z7F08E851E</t>
  </si>
  <si>
    <t>Z3B08E8666</t>
  </si>
  <si>
    <t>2313/2012</t>
  </si>
  <si>
    <t>Stampa volume sui palazzi storici</t>
  </si>
  <si>
    <t>Ordine del 21.12.2012</t>
  </si>
  <si>
    <t>12/1565 1052/312/01</t>
  </si>
  <si>
    <t>Z9E08E8797</t>
  </si>
  <si>
    <t>819/2012</t>
  </si>
  <si>
    <t>Acquisto libri</t>
  </si>
  <si>
    <t>Ordine del 08.05.2012</t>
  </si>
  <si>
    <t>12/1069 – 1052/209/02</t>
  </si>
  <si>
    <t>Z9F08E88D7</t>
  </si>
  <si>
    <t>Ordine del  03.12.2012</t>
  </si>
  <si>
    <t>12/1068 – 1052/320/01  12/1070 – 1052/321/01</t>
  </si>
  <si>
    <t>ZA808E8A49</t>
  </si>
  <si>
    <t>2221/2012</t>
  </si>
  <si>
    <t>Prestazione bandistica</t>
  </si>
  <si>
    <t>2237/12</t>
  </si>
  <si>
    <t>12/1505 – 1052/312/01</t>
  </si>
  <si>
    <t>ZDA08E8BFF</t>
  </si>
  <si>
    <t>2196/2012</t>
  </si>
  <si>
    <t>Stampa volume</t>
  </si>
  <si>
    <t>Ordine del 10.12.2012</t>
  </si>
  <si>
    <t>12/1504 – 1052/312/01</t>
  </si>
  <si>
    <t>Z1208F2DCB</t>
  </si>
  <si>
    <t>Allestimenti  per Giornata delle Marche</t>
  </si>
  <si>
    <t xml:space="preserve">12/1505  1052/312/01       </t>
  </si>
  <si>
    <t>Z4508F2FC6</t>
  </si>
  <si>
    <t>Stampa opuscoli per Giornata delle Marche</t>
  </si>
  <si>
    <t>Z0E08F3394</t>
  </si>
  <si>
    <t>Grafica e supporti per Giornata delle Marche</t>
  </si>
  <si>
    <t>Z0108F36F0</t>
  </si>
  <si>
    <t>Trasporto e accordatura pianoforte Giornata delle Marche</t>
  </si>
  <si>
    <t>Z5708F3D73</t>
  </si>
  <si>
    <t>Acquisto e posa prato sintetico in rotoli</t>
  </si>
  <si>
    <t>ZF108F43A9</t>
  </si>
  <si>
    <t>Ideazione ed elaborazione grafica per Giornata delle Marche</t>
  </si>
  <si>
    <t>Z2608F4BB2</t>
  </si>
  <si>
    <t>Allestimento tecnico per Giornata delle Marche</t>
  </si>
  <si>
    <t>ZF408F4D4B</t>
  </si>
  <si>
    <t>Allestimento fiori recisi per Giornata delle Marche</t>
  </si>
  <si>
    <t>Z7E08FD42B</t>
  </si>
  <si>
    <t xml:space="preserve">Manutenzione ordinaria Immobili di interesse storico - monumentale </t>
  </si>
  <si>
    <t>Ordine del 30.07.2012</t>
  </si>
  <si>
    <t>12/824    1015/307/05</t>
  </si>
  <si>
    <t>ZE40961455</t>
  </si>
  <si>
    <t xml:space="preserve">Rassegna Dialettale “Cianfrusaglia” </t>
  </si>
  <si>
    <t>241/13</t>
  </si>
  <si>
    <t>Ordine del 31.01.2013</t>
  </si>
  <si>
    <t>13/380    1052/312/01</t>
  </si>
  <si>
    <t>ZE90961E81</t>
  </si>
  <si>
    <t>219/2013</t>
  </si>
  <si>
    <t>Mostra “90 anni  Musica Arabita”</t>
  </si>
  <si>
    <t>219/13</t>
  </si>
  <si>
    <t>Ordine del 01.02.2013</t>
  </si>
  <si>
    <t>13/786    1052/329/01</t>
  </si>
  <si>
    <t>Z6409620E5</t>
  </si>
  <si>
    <t>233/2012</t>
  </si>
  <si>
    <t>Spese funzionamento Ufficio Cultura</t>
  </si>
  <si>
    <t>Ordine del 21.06.2012</t>
  </si>
  <si>
    <t>12/797    1052/305/06</t>
  </si>
  <si>
    <t>Z6A0994E57</t>
  </si>
  <si>
    <t>942/2011</t>
  </si>
  <si>
    <t>Progetto Teatrale “La condizione Femminile”</t>
  </si>
  <si>
    <t>942/11</t>
  </si>
  <si>
    <t>Ordine del 16.05.2011</t>
  </si>
  <si>
    <t>11/1158   1052/316/01</t>
  </si>
  <si>
    <t>Z8B0994E69</t>
  </si>
  <si>
    <t>606/2012</t>
  </si>
  <si>
    <t>Servizio gestione Bastione Sangallo</t>
  </si>
  <si>
    <t>606/12</t>
  </si>
  <si>
    <t>Contratto del 6.04.2012</t>
  </si>
  <si>
    <t>12/1014    1015/307/05</t>
  </si>
  <si>
    <t>Z1B0994E9E</t>
  </si>
  <si>
    <t>433/2012</t>
  </si>
  <si>
    <t>Manutenzione ordinaria stele monumentali</t>
  </si>
  <si>
    <t>Ordine del 13.12.2013</t>
  </si>
  <si>
    <t>12/896    1015/308/01</t>
  </si>
  <si>
    <t>ZC3099DFE8</t>
  </si>
  <si>
    <t>13/2013</t>
  </si>
  <si>
    <t>Redazioni pratiche sicurezza D.Lgs. 81/2008</t>
  </si>
  <si>
    <t>764/13</t>
  </si>
  <si>
    <t>Ordine del 16.05.2013</t>
  </si>
  <si>
    <t>13/891    1052/321/01</t>
  </si>
  <si>
    <t>ZAB099E439</t>
  </si>
  <si>
    <t>Redazioni pratiche licenze di agibilità</t>
  </si>
  <si>
    <t>765/13</t>
  </si>
  <si>
    <t>Ordine del 3.05.2013</t>
  </si>
  <si>
    <t>Z3109A1B95</t>
  </si>
  <si>
    <t>Pulizie Sala Verdi e Teatro della Fortuna</t>
  </si>
  <si>
    <t>13/13</t>
  </si>
  <si>
    <t>Ordine del 5.02.2013</t>
  </si>
  <si>
    <t>Z2409A1CFB</t>
  </si>
  <si>
    <t>Ordine del 23.01.2013</t>
  </si>
  <si>
    <t>Z1309B7863</t>
  </si>
  <si>
    <t>1010/2013</t>
  </si>
  <si>
    <t>Manutenzione ascensore</t>
  </si>
  <si>
    <t>1010/13</t>
  </si>
  <si>
    <t>Ordine del 31.05.2013</t>
  </si>
  <si>
    <t>Z9509B791C</t>
  </si>
  <si>
    <t>970/2013</t>
  </si>
  <si>
    <t>Allestimento Corte Malatestiana</t>
  </si>
  <si>
    <t>943/13</t>
  </si>
  <si>
    <t>Ordine del 22.05.2013</t>
  </si>
  <si>
    <t>13/980    1052/402/01 13/979    1052/317/02</t>
  </si>
  <si>
    <t>Z8809C7291</t>
  </si>
  <si>
    <t>707/2013</t>
  </si>
  <si>
    <t>Direzione Tecnica allestimenti</t>
  </si>
  <si>
    <t>707/13</t>
  </si>
  <si>
    <t>Ordine del 14.05.2013</t>
  </si>
  <si>
    <t>13/939    1052/320/01</t>
  </si>
  <si>
    <t>Z9909D7321</t>
  </si>
  <si>
    <t>459/2012</t>
  </si>
  <si>
    <t>Rappresentazione Teatrale Salomè</t>
  </si>
  <si>
    <t>Ordine del 13.03.2012</t>
  </si>
  <si>
    <t>12/901 – 1052/318/01</t>
  </si>
  <si>
    <t>Z5409E8A98</t>
  </si>
  <si>
    <t>Ordine del 29.03.2013</t>
  </si>
  <si>
    <t>13/891 – 1052/321/01</t>
  </si>
  <si>
    <t>Z0309F8264</t>
  </si>
  <si>
    <t>14/2013</t>
  </si>
  <si>
    <t>Servizi tecnici e di supporto attività culturali</t>
  </si>
  <si>
    <t xml:space="preserve">Contratto d'uso del Teatro </t>
  </si>
  <si>
    <t>13/999 – 1052/320/01</t>
  </si>
  <si>
    <t>Z290A5E254</t>
  </si>
  <si>
    <t>419/2013</t>
  </si>
  <si>
    <t>Realizzazione spettacolo “Mi chiamo Giulia e ho paura”</t>
  </si>
  <si>
    <t>419/13</t>
  </si>
  <si>
    <t>Ordine del 27.02.2013</t>
  </si>
  <si>
    <t>13/844 – 1052/316/01</t>
  </si>
  <si>
    <t>Z4D0A68DCF</t>
  </si>
  <si>
    <t>1142/2013</t>
  </si>
  <si>
    <t>Pulizie sedi attività culturali</t>
  </si>
  <si>
    <t>1160/13</t>
  </si>
  <si>
    <t>Ordine del 17.06.2013 Ordine del 29.07.2013</t>
  </si>
  <si>
    <t>17/06/13 – 29/07/13</t>
  </si>
  <si>
    <t>13/1036 – 1052/321/01</t>
  </si>
  <si>
    <t>Z070A842DC</t>
  </si>
  <si>
    <t>592/2013</t>
  </si>
  <si>
    <t>Conversazioni – concerto di Primavera</t>
  </si>
  <si>
    <t>Ordine del 03.04.2013</t>
  </si>
  <si>
    <t>13/908 – 1052/312/01</t>
  </si>
  <si>
    <t>Z870A84CD9</t>
  </si>
  <si>
    <t>ZEA0A84E0A</t>
  </si>
  <si>
    <t>ZF50A8FE8C</t>
  </si>
  <si>
    <t>Funzionamento e manutenzione Teatro della Fortuna</t>
  </si>
  <si>
    <t>Ordine 2.5.2013</t>
  </si>
  <si>
    <t>ZDA0B0E0EB</t>
  </si>
  <si>
    <t>Servizi Tecnici e supporto attività culturali</t>
  </si>
  <si>
    <t>ZF30B41863</t>
  </si>
  <si>
    <t>Z860B41C58</t>
  </si>
  <si>
    <t>111/2013</t>
  </si>
  <si>
    <t>111/13</t>
  </si>
  <si>
    <t>Ordine 16/1/13</t>
  </si>
  <si>
    <t>13/917 – 1052/316/01</t>
  </si>
  <si>
    <t>ZB70B41CCE</t>
  </si>
  <si>
    <t>1473/2013</t>
  </si>
  <si>
    <t>Rappresentazione Teatrale AMLETO</t>
  </si>
  <si>
    <t>1473/13</t>
  </si>
  <si>
    <t>Contratto 29/7/2013</t>
  </si>
  <si>
    <t>13/1210 – 1052/316/01</t>
  </si>
  <si>
    <t>Z3A0B48A43</t>
  </si>
  <si>
    <t>1404/2013</t>
  </si>
  <si>
    <t>Iniziativa “Martedì per quartieri”</t>
  </si>
  <si>
    <t>1404/13</t>
  </si>
  <si>
    <t>Contratto 19/07/2013</t>
  </si>
  <si>
    <t>13/1193 – 1052/316/01</t>
  </si>
  <si>
    <t>Z4B0B4B41A</t>
  </si>
  <si>
    <t>1132/2013</t>
  </si>
  <si>
    <t>Servizi di supporto Teatro</t>
  </si>
  <si>
    <t>13/999 – 1061 1052/320/01</t>
  </si>
  <si>
    <t>Z7A0B4B7F2</t>
  </si>
  <si>
    <t>1300/2013</t>
  </si>
  <si>
    <t>Noleggio bagni chimici per attività culturali</t>
  </si>
  <si>
    <t>1300/13</t>
  </si>
  <si>
    <t>Ordini del 3/7 – 10/7 – 19/7 – 23/7 – 30/7</t>
  </si>
  <si>
    <t>3 – 10 – 19 – 23 – 30/07/2013</t>
  </si>
  <si>
    <t>13/1127 – 1052/402/01</t>
  </si>
  <si>
    <t>Z3E0B4BC5D</t>
  </si>
  <si>
    <t>Servizi Tecnici e supporto Teatro</t>
  </si>
  <si>
    <t>13/1061 – 1052/320/01</t>
  </si>
  <si>
    <t>Z3F0B4CF43</t>
  </si>
  <si>
    <t>Servizi tecnici e supporto Teatro</t>
  </si>
  <si>
    <t>Contratto d'Uso del Teatro</t>
  </si>
  <si>
    <t>01/04/2011</t>
  </si>
  <si>
    <t>08/02/2013</t>
  </si>
  <si>
    <t>13/999 1052/321/01</t>
  </si>
  <si>
    <t>ZDB0B5351E</t>
  </si>
  <si>
    <t>Z790B6EF5E</t>
  </si>
  <si>
    <t>1132 – 1642/13</t>
  </si>
  <si>
    <t>13/1061 – 13/1263 1052/320/01</t>
  </si>
  <si>
    <t>Z3D0B77630</t>
  </si>
  <si>
    <t>1148/13</t>
  </si>
  <si>
    <t>Concerti d'Organo  ediz. 2013</t>
  </si>
  <si>
    <t>Ordine del 14/06/2013</t>
  </si>
  <si>
    <t>13/1084 – 1052/312/01</t>
  </si>
  <si>
    <t>Z020B776F4</t>
  </si>
  <si>
    <t>908/13</t>
  </si>
  <si>
    <t>Pubblicazione volume “Fano Music Story”</t>
  </si>
  <si>
    <t>Ordine del 28/05/2013</t>
  </si>
  <si>
    <t>13/996 – 1052/312/01</t>
  </si>
  <si>
    <t>Z360B7773E</t>
  </si>
  <si>
    <t>316/13</t>
  </si>
  <si>
    <t>Manutenzione ordinaria immobili storici monumentali</t>
  </si>
  <si>
    <t>Ordine del 18/06/2013</t>
  </si>
  <si>
    <t>13/1026 – 1015/307/05</t>
  </si>
  <si>
    <t>Z610B8701B</t>
  </si>
  <si>
    <t>ZE40B876FB</t>
  </si>
  <si>
    <t>Z3A0B8F5B9</t>
  </si>
  <si>
    <t>Progetto “Martedì ..... per quartieri</t>
  </si>
  <si>
    <t>Ordine 19/07/2013</t>
  </si>
  <si>
    <t>Z0E0B9E4DD</t>
  </si>
  <si>
    <t>1280/2013</t>
  </si>
  <si>
    <t>Progetto Musica a Corte 2013</t>
  </si>
  <si>
    <t>Contratto 03/07/2013</t>
  </si>
  <si>
    <t>13/1113 – 1052/318/01</t>
  </si>
  <si>
    <t>ZBA0BB3476</t>
  </si>
  <si>
    <t>1878/2013</t>
  </si>
  <si>
    <t>Promozione  monumenti della città</t>
  </si>
  <si>
    <t>1878/13</t>
  </si>
  <si>
    <t>Ordine del 27/12/2013</t>
  </si>
  <si>
    <t>13/1536 – 1052/326/01</t>
  </si>
  <si>
    <t>ZD70BBA23F</t>
  </si>
  <si>
    <t xml:space="preserve"> 13/113 e 1142/2013</t>
  </si>
  <si>
    <t>Ordine del 30/07/2013</t>
  </si>
  <si>
    <t>13/891- 13/1036 1052/321/01</t>
  </si>
  <si>
    <t>Z8A0BDFF08</t>
  </si>
  <si>
    <t>Ordine del 19/07/2013</t>
  </si>
  <si>
    <t>Z0C0BDFF63</t>
  </si>
  <si>
    <t>Compenso prestazioni artistiche</t>
  </si>
  <si>
    <t>Z320BDFFD3</t>
  </si>
  <si>
    <t>D.G. 334/13</t>
  </si>
  <si>
    <t>Raduno Vespistico</t>
  </si>
  <si>
    <t>Ordine del 27.08.2013</t>
  </si>
  <si>
    <t>13/1265 – 1052/316/01</t>
  </si>
  <si>
    <t>Z3F0BE0063</t>
  </si>
  <si>
    <t xml:space="preserve">Z340D0753E </t>
  </si>
  <si>
    <t>Ecologia Urbana</t>
  </si>
  <si>
    <t>Emanuela Giovannelli</t>
  </si>
  <si>
    <t>778 del 24/04/2013</t>
  </si>
  <si>
    <t>spese per la gestione del Canile Municipale - Acquisto di beni- collari repellenti leishmania</t>
  </si>
  <si>
    <t>ordinativo n° 290 del 19/12/2013</t>
  </si>
  <si>
    <t>243,57</t>
  </si>
  <si>
    <t>925/2013-1096.208.01</t>
  </si>
  <si>
    <t>ZE507EEDAB</t>
  </si>
  <si>
    <t>901 del 15/05/2013</t>
  </si>
  <si>
    <t>spese per la gestione del gattile e delle colonie feline - acquisto di beni primo semestre 2013 – cibo per gatti</t>
  </si>
  <si>
    <t>ordinativo n° 83 del 6/8/2013</t>
  </si>
  <si>
    <t>152,21</t>
  </si>
  <si>
    <t>976/2013-1096.209.01</t>
  </si>
  <si>
    <t>ordinativo n° 86 del 6/8/2013</t>
  </si>
  <si>
    <t>436,40</t>
  </si>
  <si>
    <t>ZD20B2263D</t>
  </si>
  <si>
    <t>spese per la gestione del gattile e delle colonie feline - acquisto di beni primo semestre 2013 – cibo gatti</t>
  </si>
  <si>
    <t>ordinativo n° 85 del 6/8/2013</t>
  </si>
  <si>
    <t>248,35</t>
  </si>
  <si>
    <t>ZDC09F397F</t>
  </si>
  <si>
    <t>1189 del 19/06/2013</t>
  </si>
  <si>
    <t>Determina a contrattare - Interventi per la tutela dell’ambiente - Servizio di disinfestazione e lotta alla zanzara tigre anno 2013.</t>
  </si>
  <si>
    <t>determina n° 1325 del 3/7/2013</t>
  </si>
  <si>
    <t>contratto stipulato il 4/7/2013</t>
  </si>
  <si>
    <t>1067/2013-1096.302.02</t>
  </si>
  <si>
    <t>15.004,00</t>
  </si>
  <si>
    <t>ZF80548041</t>
  </si>
  <si>
    <t>Delibera di Giunta n° 11 del 19/01/2012</t>
  </si>
  <si>
    <t>convenzione con l'associazione di volontariato A.N.P.A.N.A. Onlus  per il servizio di informazione, sensibilizzazione e verifica delle condizioni di affido dei cani di proprietà comunale</t>
  </si>
  <si>
    <t>Delibera di Giunta     n° 11 del 19/01/2012</t>
  </si>
  <si>
    <t>Convenzione del 19/1/2012</t>
  </si>
  <si>
    <t>65/2013  e 55/2014 cap. 1096.302.02</t>
  </si>
  <si>
    <t>Z4B07EE389, ZBD08C7E7E, ZBC099D146</t>
  </si>
  <si>
    <t>2484 del 31/12/2012, 397 del 21/2/2013, 761 del 22/4/13</t>
  </si>
  <si>
    <t>fondo spese per la gestione del Gattile Comunale ed il coordinamento di tutori delle colonie feline - primo bimestre 2013; second bimestre 2013, terzo bimestre 2013 (Melampo Onlus)</t>
  </si>
  <si>
    <t>DGC N° del 29/1/2009</t>
  </si>
  <si>
    <t>convenzione del 15/1/2009, det. 2484 del 31/12/12, det. 397 del 21/2/2013, det. 761 del 22/4/2013</t>
  </si>
  <si>
    <t>607/2013-1096.312.01</t>
  </si>
  <si>
    <t>7.200,00</t>
  </si>
  <si>
    <t>ZBD08C7E7E, ZBC099D146</t>
  </si>
  <si>
    <t>fondo spese per la gestione del Gattile Comunale ed il coordinamento di tutori delle colonie feline - primo bimestre 2013; secondo bimestre 2013, terzo bimestre 2013 (Osiride Onlus)</t>
  </si>
  <si>
    <t>Delibera di Giunta n° 52 del 19/2/2013</t>
  </si>
  <si>
    <t>approvazione contributi ordinari art. 4 Reg. 216/02; contributo "Fiera della Sostenibilità" edizione 2013 - Associazione Argonauta Onlus</t>
  </si>
  <si>
    <t>1596 del 07/08/2013</t>
  </si>
  <si>
    <t>1242/2013-1096503.01</t>
  </si>
  <si>
    <t>Z3E0A781D3</t>
  </si>
  <si>
    <t>1202 del 20/06/2013</t>
  </si>
  <si>
    <t>Contributo all'Associazione Club Mattei Onlus per manifestazione cinofila e sistemazione spiaggia Animalido</t>
  </si>
  <si>
    <t>1077/2013-1096.503.01</t>
  </si>
  <si>
    <t>600,00</t>
  </si>
  <si>
    <t>Delibera di Giunta  n° 199 del 11/06/2013</t>
  </si>
  <si>
    <t xml:space="preserve">Convenzione per la gestione del centro didattico di educazione ambientale "Casa Archilei", sito in Fano in Via Ugo Bassi n° 6; anni 2013 - 2015   (ANNO 2013 ) -                                        </t>
  </si>
  <si>
    <t>Delibera di Giunta n° 199 del 11/06/2013</t>
  </si>
  <si>
    <t>convenzione n° 301 del 18/6/2013</t>
  </si>
  <si>
    <t>1009/2013-1096.502.01</t>
  </si>
  <si>
    <t>8000,00</t>
  </si>
  <si>
    <t>Z8C07EE463</t>
  </si>
  <si>
    <t xml:space="preserve">2481 del 31/12/2012 </t>
  </si>
  <si>
    <t>"Spese per la gestione dei rifugi e del canile municipale e per il ricovero dei cani randagi in strutture private - prestazioni di servizi" – primo semestre 2013 (Ragano gennaio)</t>
  </si>
  <si>
    <t>buono d'ordine n° 1D del 31/12/12</t>
  </si>
  <si>
    <t>606/2013-1096.311.01</t>
  </si>
  <si>
    <t>776,46</t>
  </si>
  <si>
    <t>"Spese per la gestione dei rifugi e del canile municipale e per il ricovero dei cani randagi in strutture private - prestazioni di servizi" – primo semestre 2013 (Biagio gennaio)</t>
  </si>
  <si>
    <t xml:space="preserve"> buono d'ordine n. 2 del 01/01/2013</t>
  </si>
  <si>
    <t>1.125,00</t>
  </si>
  <si>
    <t>2481 del 31/12/2012, det. 1500 del 25/7/2013</t>
  </si>
  <si>
    <t>"Spese per la gestione dei rifugi e del canile municipale e per il ricovero dei cani randagi in strutture private - prestazioni di servizi" – primo semestre 2013 (Animal Liberation gen-ago)</t>
  </si>
  <si>
    <t>P.G. 13969 del 20/02/2013</t>
  </si>
  <si>
    <t>15.884,04</t>
  </si>
  <si>
    <t>Z050B2E9FC</t>
  </si>
  <si>
    <t>1500 del 25/7/13, 1897 del 2/10/2013</t>
  </si>
  <si>
    <t>"Spese per la gestione dei rifugi e del canile municipale e per il ricovero dei cani randagi in strutture private - prestazioni di servizi" – primo semestre 2013 (Animal Liberation set-ott)</t>
  </si>
  <si>
    <t>Z950CE56B7</t>
  </si>
  <si>
    <t xml:space="preserve">1897 del 2/10/2013 </t>
  </si>
  <si>
    <t>"Spese per la gestione dei rifugi e del canile municipale e per il ricovero dei cani randagi in strutture private - prestazioni di servizi" – primo semestre 2013 (Animal Liberation nov-dic)</t>
  </si>
  <si>
    <t>ZED0939392</t>
  </si>
  <si>
    <t>"Spese per la gestione dei rifugi e del canile municipale e per il ricovero dei cani randagi in strutture private - prestazioni di servizi" – primo semestre 2013 (Ragano feb-lug)</t>
  </si>
  <si>
    <t>P.G. 13971 del 20/02/2013</t>
  </si>
  <si>
    <t>ZA60B2EA3D</t>
  </si>
  <si>
    <t>"Spese per la gestione dei rifugi e del canile municipale e per il ricovero dei cani randagi in strutture private - prestazioni di servizi" – primo semestre 2013 (Ragano ago-ott)</t>
  </si>
  <si>
    <t>ZEA0CE5618</t>
  </si>
  <si>
    <t>"Spese per la gestione dei rifugi e del canile municipale e per il ricovero dei cani randagi in strutture private - prestazioni di servizi" – primo semestre 2013 (Ragano nov)</t>
  </si>
  <si>
    <t>Z070939359</t>
  </si>
  <si>
    <t>"Spese per la gestione dei rifugi e del canile municipale e per il ricovero dei cani randagi in strutture private - prestazioni di servizi" – primo semestre 2013 (Biagio feb-mar)</t>
  </si>
  <si>
    <t>buono d'ordine n° 3 del 1/2/2013 e n° 4 del 1/3/2013</t>
  </si>
  <si>
    <t>ASET S.p.a. - Liquidazione di spesa relativa al servizio di custodia e mantenimento dei cani - utenza idrica apr-set anno 2013.</t>
  </si>
  <si>
    <t>Contratto 1856 del 7/8/2000</t>
  </si>
  <si>
    <t>1398,38</t>
  </si>
  <si>
    <t>Z140CD0DCE</t>
  </si>
  <si>
    <t>2481del 31/12/13</t>
  </si>
  <si>
    <t xml:space="preserve">Ospedale Veterinario “FANUM FORTUNAE”  spese animali da affezione (6 cavie) </t>
  </si>
  <si>
    <t>ordinativo n° 174 del 10/12/2013</t>
  </si>
  <si>
    <t>237 del 31/01/2013</t>
  </si>
  <si>
    <t>ASET S.p.a. - Liquidazione di spesa relativa al servizio di custodia e mantenimento dei cani - utenza idrica gen-mar 2013.</t>
  </si>
  <si>
    <t>608/2013-1096.311.01</t>
  </si>
  <si>
    <t>390,26</t>
  </si>
  <si>
    <t>Z9507EE9C1</t>
  </si>
  <si>
    <t>2486 del 31/12/2012</t>
  </si>
  <si>
    <t>Associazione Melampo - Liquidazione di spesa relativa al servizio di custodia e mantenimento dei cani randagi - mese di GENNAIO 2013</t>
  </si>
  <si>
    <t>convenzione del 20/1/2009, det. 2486 del 31/12/12</t>
  </si>
  <si>
    <t>8.750,72</t>
  </si>
  <si>
    <t>ZC3089A89A</t>
  </si>
  <si>
    <t>Associazione Melampo - Liquidazione di spesa relativa al servizio di custodia e mantenimento dei cani randagi -dal 01/02/2013 al 15/02/2013.</t>
  </si>
  <si>
    <t>237 del 31/1/2013</t>
  </si>
  <si>
    <t>convenzione del 20/1/2009, det. 237 del 31/1/13</t>
  </si>
  <si>
    <t>4.271,25</t>
  </si>
  <si>
    <t>Z200CE5B75</t>
  </si>
  <si>
    <t>2185 del 14/11/2013</t>
  </si>
  <si>
    <t>Utilizzo proventi riscossione sanzione amministrative  per tutela degli anmali - Acquisto di beni anno 2013 – acquisto d'urgenza serratura per porta abbattuta per salvataggio animali d'affezione</t>
  </si>
  <si>
    <t>ordinativo n° 182 del 16/12/2013</t>
  </si>
  <si>
    <t>1443/2013-1096.210.01</t>
  </si>
  <si>
    <t>ZDB0CE59E5</t>
  </si>
  <si>
    <r>
      <t xml:space="preserve">Utilizzo proventi riscossione sanzione amministrative  per tutela degli animali - Acquisto di beni anno 2013 </t>
    </r>
    <r>
      <rPr>
        <sz val="9"/>
        <color indexed="10"/>
        <rFont val="Times New Roman"/>
        <family val="1"/>
      </rPr>
      <t xml:space="preserve">  - </t>
    </r>
    <r>
      <rPr>
        <sz val="9"/>
        <color indexed="8"/>
        <rFont val="Times New Roman"/>
        <family val="1"/>
      </rPr>
      <t xml:space="preserve">acquisto cibo per gatti </t>
    </r>
  </si>
  <si>
    <t>ordinativo n° 177 del 12/12/2013</t>
  </si>
  <si>
    <t xml:space="preserve">Z770CE5A65 </t>
  </si>
  <si>
    <r>
      <t xml:space="preserve">Utilizzo proventi riscossione sanzione amministrative  per tutela degli animali - Acquisto di beni anno 2013 </t>
    </r>
    <r>
      <rPr>
        <sz val="9"/>
        <color indexed="10"/>
        <rFont val="Times New Roman"/>
        <family val="1"/>
      </rPr>
      <t xml:space="preserve"> - </t>
    </r>
    <r>
      <rPr>
        <sz val="9"/>
        <color indexed="8"/>
        <rFont val="Times New Roman"/>
        <family val="1"/>
      </rPr>
      <t xml:space="preserve">acquisto cibo per gatti </t>
    </r>
  </si>
  <si>
    <t>ordinativo n° 180 del 12/12/2013</t>
  </si>
  <si>
    <t>2184 del 14/12/2013</t>
  </si>
  <si>
    <r>
      <t xml:space="preserve">Utilizzo proventi riscossione tariffa giornaliera per tutela degli animali -  Acquisto di beni anno 2013 </t>
    </r>
    <r>
      <rPr>
        <sz val="9"/>
        <color indexed="10"/>
        <rFont val="Times New Roman"/>
        <family val="1"/>
      </rPr>
      <t xml:space="preserve"> - </t>
    </r>
    <r>
      <rPr>
        <sz val="9"/>
        <color indexed="8"/>
        <rFont val="Times New Roman"/>
        <family val="1"/>
      </rPr>
      <t>acquisto cibo per gatti</t>
    </r>
  </si>
  <si>
    <t>ordinativo n° 179 del 12/12/2013</t>
  </si>
  <si>
    <t>1441/2013-1096.210.01</t>
  </si>
  <si>
    <t>Z450CE58AF</t>
  </si>
  <si>
    <r>
      <t>Utilizzo proventi riscossione tariffa giornaliera per tutela degli animali -  Acquisto di beni anno 2013</t>
    </r>
    <r>
      <rPr>
        <sz val="9"/>
        <color indexed="10"/>
        <rFont val="Times New Roman"/>
        <family val="1"/>
      </rPr>
      <t xml:space="preserve"> . </t>
    </r>
    <r>
      <rPr>
        <sz val="9"/>
        <color indexed="8"/>
        <rFont val="Times New Roman"/>
        <family val="1"/>
      </rPr>
      <t xml:space="preserve">Acquisto cibo per gatti </t>
    </r>
  </si>
  <si>
    <t>ordinativo n° 178 del 12/12/2013</t>
  </si>
  <si>
    <t>Z5B0D075F3</t>
  </si>
  <si>
    <t>2392 del 13/12/2013</t>
  </si>
  <si>
    <r>
      <t xml:space="preserve">Utilizzo proventi cap. 300.210.01 e 305.060.01 acquisto di beni di consumo  per la tutela degli animali – acquisto repellenti prevenzione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Leishmania</t>
    </r>
  </si>
  <si>
    <t>ordinativo n° 191 del 19/12/2013</t>
  </si>
  <si>
    <t>1472/2013-1096.210.01</t>
  </si>
  <si>
    <t>Z8F07978DA</t>
  </si>
  <si>
    <t>Rossini Michele (subentro Emanuela Giovannelli)</t>
  </si>
  <si>
    <t>1231 del 21/6/2012</t>
  </si>
  <si>
    <t>Determina a contrattare - Interventi per la tutela dell’ambiente - Servizio di derattizzazione e disinfestazione anno 2012/2013.</t>
  </si>
  <si>
    <t>Provv. 2224 del 6/12/2012</t>
  </si>
  <si>
    <t>contratto del 15/12/2012</t>
  </si>
  <si>
    <t>1248/2012 e 95/2013 cap. 1096.302.02</t>
  </si>
  <si>
    <t>Z3107ECBDC</t>
  </si>
  <si>
    <t>Provv. 22443 del 28/12/2012</t>
  </si>
  <si>
    <t>Contratto del 28/12/2012</t>
  </si>
  <si>
    <t>Z9309393D3</t>
  </si>
  <si>
    <t>Comune di Pesaro (mantenimento cani dal 01/01/2013 al 31/12/2013)</t>
  </si>
  <si>
    <t>Prestazioni servizi Ufficio  Protocollo.</t>
  </si>
  <si>
    <t>n. 2332 del 6 dicembre 2013</t>
  </si>
  <si>
    <t>ZDC0963965</t>
  </si>
  <si>
    <t>n. 324 del 12 febbraio 2013</t>
  </si>
  <si>
    <t>Fornitura beni Ufficio Protocollo.</t>
  </si>
  <si>
    <t>n. 2254 del 26 novembre 2013</t>
  </si>
  <si>
    <t>Capitolo 1018.209.02, impegno 2013/804</t>
  </si>
  <si>
    <t>€  240,00</t>
  </si>
  <si>
    <t>Z0E096834B</t>
  </si>
  <si>
    <t xml:space="preserve">POLIZIA MUNICIPALE </t>
  </si>
  <si>
    <t xml:space="preserve">BERTIBONI ANNA MARIA </t>
  </si>
  <si>
    <t xml:space="preserve">MANUTENZIONE E RIPARAZIONE MEZZI </t>
  </si>
  <si>
    <t>144 del 21/01/2013</t>
  </si>
  <si>
    <t>1031.304.02 IMP.759</t>
  </si>
  <si>
    <t>1277,04</t>
  </si>
  <si>
    <t>ZC909682B6</t>
  </si>
  <si>
    <t>619,59</t>
  </si>
  <si>
    <t>Z890965AE9</t>
  </si>
  <si>
    <t>522,08</t>
  </si>
  <si>
    <t>ZE60956754</t>
  </si>
  <si>
    <t>146</t>
  </si>
  <si>
    <t xml:space="preserve">FUNZIONA,ENTO UFFICI PRESTAZIONI DI SERVIZI </t>
  </si>
  <si>
    <t>146 del 21/01/2013</t>
  </si>
  <si>
    <t>1031.203.03 IMP.760</t>
  </si>
  <si>
    <t>35,00</t>
  </si>
  <si>
    <t>ZE709073DA</t>
  </si>
  <si>
    <t>134</t>
  </si>
  <si>
    <t>MANUT. E RIPARAZIONE ATTREZZATURE</t>
  </si>
  <si>
    <t>134 del 18/01/2013</t>
  </si>
  <si>
    <t>1036.03.01IMP.807</t>
  </si>
  <si>
    <t>440,13</t>
  </si>
  <si>
    <t>ZE3E0907462</t>
  </si>
  <si>
    <t>625,00</t>
  </si>
  <si>
    <t>Z7F0984564</t>
  </si>
  <si>
    <t>560,00</t>
  </si>
  <si>
    <t>Z6B0A17120</t>
  </si>
  <si>
    <t>254</t>
  </si>
  <si>
    <t xml:space="preserve">ACQUISTO MATRIE PRIME PER MEZZI </t>
  </si>
  <si>
    <t>254 del 02/02/2013</t>
  </si>
  <si>
    <t>1031.203.03 IMP.839</t>
  </si>
  <si>
    <t>78,84</t>
  </si>
  <si>
    <t>Z9B0A70EAF</t>
  </si>
  <si>
    <t>57,42</t>
  </si>
  <si>
    <t>2940ACB3F8</t>
  </si>
  <si>
    <t>134,74</t>
  </si>
  <si>
    <t>ZB10B89074</t>
  </si>
  <si>
    <t>39,75</t>
  </si>
  <si>
    <t>Z1700B3FE6D</t>
  </si>
  <si>
    <t>88,71</t>
  </si>
  <si>
    <t>ZEF0A803E4</t>
  </si>
  <si>
    <t>MANUT. E RIPARAZ. ATTREZZATURE</t>
  </si>
  <si>
    <t>683 del 10/04/2013</t>
  </si>
  <si>
    <t>1031.303.01 IMP.886</t>
  </si>
  <si>
    <t>700,00</t>
  </si>
  <si>
    <t>ZA90A17226</t>
  </si>
  <si>
    <t xml:space="preserve">ACQUISTO BENI </t>
  </si>
  <si>
    <t>143 del 21/01/2013</t>
  </si>
  <si>
    <t>1031.202.02 IMP. 869</t>
  </si>
  <si>
    <t>169,58</t>
  </si>
  <si>
    <t>Z250A1E68B</t>
  </si>
  <si>
    <t>103,00</t>
  </si>
  <si>
    <t>ZD20AD0C41</t>
  </si>
  <si>
    <t>143</t>
  </si>
  <si>
    <t>68,00</t>
  </si>
  <si>
    <t>Z870A95884</t>
  </si>
  <si>
    <t>84,00</t>
  </si>
  <si>
    <t>Z570B3FF02</t>
  </si>
  <si>
    <t>79,02</t>
  </si>
  <si>
    <t>ZCADA59716</t>
  </si>
  <si>
    <t>587,90</t>
  </si>
  <si>
    <t>Z310A1E5DB</t>
  </si>
  <si>
    <t>684</t>
  </si>
  <si>
    <t xml:space="preserve">MANUTEN. E RIPARAZIONE MEZZI </t>
  </si>
  <si>
    <t>684 del 10/04/2013</t>
  </si>
  <si>
    <t>1031.304.02IMP. 909</t>
  </si>
  <si>
    <t>125,00</t>
  </si>
  <si>
    <t>ZBC0A1E610</t>
  </si>
  <si>
    <t>298,00</t>
  </si>
  <si>
    <t>Z230A7FFE4</t>
  </si>
  <si>
    <t>367,08</t>
  </si>
  <si>
    <t>ZB10ACB62E</t>
  </si>
  <si>
    <t>1206,53</t>
  </si>
  <si>
    <t>ZBD0AB0AB6</t>
  </si>
  <si>
    <t>1195</t>
  </si>
  <si>
    <t>1195 del 19/06/2013</t>
  </si>
  <si>
    <t>1031.202.02IMP. 1083</t>
  </si>
  <si>
    <t>1500,80</t>
  </si>
  <si>
    <t>Z2E0B9662F</t>
  </si>
  <si>
    <t>146,00</t>
  </si>
  <si>
    <t>Z420B83D97</t>
  </si>
  <si>
    <t>1287</t>
  </si>
  <si>
    <t>ACQUISTO MATERIE PRIME PER MEZZI</t>
  </si>
  <si>
    <t>1287 del 29/06/2013</t>
  </si>
  <si>
    <t>1031.203.03 imp. 1131</t>
  </si>
  <si>
    <t>240,00</t>
  </si>
  <si>
    <t>Z4F0C07E15</t>
  </si>
  <si>
    <t>124,66</t>
  </si>
  <si>
    <t>Z530C7F80E</t>
  </si>
  <si>
    <t>142,54</t>
  </si>
  <si>
    <t>Z550B40650</t>
  </si>
  <si>
    <t>1286</t>
  </si>
  <si>
    <t>MANUTE. E RIPARAZIONE ATTREZZATURE</t>
  </si>
  <si>
    <t>1286 del 29/06/2013</t>
  </si>
  <si>
    <t>1031303.01 IMP.1133</t>
  </si>
  <si>
    <t>750,00</t>
  </si>
  <si>
    <t>Z300B40625</t>
  </si>
  <si>
    <t>200,00</t>
  </si>
  <si>
    <t>ZC60B5DC05</t>
  </si>
  <si>
    <t>418,32</t>
  </si>
  <si>
    <t>ZC50B835C2</t>
  </si>
  <si>
    <t>210,00</t>
  </si>
  <si>
    <t>ZE10C6ABB6</t>
  </si>
  <si>
    <t>374,40</t>
  </si>
  <si>
    <t>Z670CFEEFO</t>
  </si>
  <si>
    <t>405,00</t>
  </si>
  <si>
    <t>ZB10ACB6E2</t>
  </si>
  <si>
    <t>1308</t>
  </si>
  <si>
    <t xml:space="preserve">MANUTENZ. E RIPARAZIONE MEZZI </t>
  </si>
  <si>
    <t>1308 del 02/07/2013</t>
  </si>
  <si>
    <t>1031.304.02 IMP. 1147</t>
  </si>
  <si>
    <t>938,33</t>
  </si>
  <si>
    <t>Z270B5039F</t>
  </si>
  <si>
    <t>1629,77</t>
  </si>
  <si>
    <t>Z2E08595A3</t>
  </si>
  <si>
    <t>426,28</t>
  </si>
  <si>
    <t>ZC20B50438</t>
  </si>
  <si>
    <t>68,51</t>
  </si>
  <si>
    <t>ZC00B595C5</t>
  </si>
  <si>
    <t>82,67</t>
  </si>
  <si>
    <t>Z640B840DF</t>
  </si>
  <si>
    <t>386,36</t>
  </si>
  <si>
    <t>ZE80C4C06C</t>
  </si>
  <si>
    <t>163,93</t>
  </si>
  <si>
    <t>Z4B0BA0BDB</t>
  </si>
  <si>
    <t>1843</t>
  </si>
  <si>
    <t xml:space="preserve">SPESE PER LA FORMAZIONE DEL PERSONALE </t>
  </si>
  <si>
    <t>1843 del 24/09/2013</t>
  </si>
  <si>
    <t>1031.301.01 IMP.1292</t>
  </si>
  <si>
    <t>4972,62</t>
  </si>
  <si>
    <t>Z410BDD7BF</t>
  </si>
  <si>
    <t>1940</t>
  </si>
  <si>
    <t>FONDO ASSISTENZA PREVIDENZA E SOLIDARIETA PER PERSONALE DI PM</t>
  </si>
  <si>
    <t>1940 del 10/10/2013</t>
  </si>
  <si>
    <t>1031.501.01 IMP. 1326</t>
  </si>
  <si>
    <t>5971,06</t>
  </si>
  <si>
    <t>Z4C0D44951</t>
  </si>
  <si>
    <t>2033</t>
  </si>
  <si>
    <t>SPESE PER SISTEMAZIONE INSEGNA LUMINOSA C/O FF SS</t>
  </si>
  <si>
    <t>2033 del 26/10/2013</t>
  </si>
  <si>
    <t>4050.280.03 IMP. 1345</t>
  </si>
  <si>
    <t>639,35</t>
  </si>
  <si>
    <t>Z4B0BC1090</t>
  </si>
  <si>
    <t>E39G13000640004</t>
  </si>
  <si>
    <t>1900</t>
  </si>
  <si>
    <t>ACQUISTO IMPIANTO TECNOLOGICO</t>
  </si>
  <si>
    <t>1900 del 3/10/2013</t>
  </si>
  <si>
    <t>2018.501.03 IMP. 1299</t>
  </si>
  <si>
    <t>5800,00</t>
  </si>
  <si>
    <t>Z180C280336</t>
  </si>
  <si>
    <t>658,00</t>
  </si>
  <si>
    <t>Z2A0C67E4F</t>
  </si>
  <si>
    <t>570,00</t>
  </si>
  <si>
    <t>Z020BDCF97</t>
  </si>
  <si>
    <t>1944</t>
  </si>
  <si>
    <t xml:space="preserve">ACQUISTO MASSA VESTIARIA PER PERSONALE DI PM </t>
  </si>
  <si>
    <t>1944 DEL 10/10/2013</t>
  </si>
  <si>
    <t>1031.201.01 IMP. 1090/01</t>
  </si>
  <si>
    <t>1224,20</t>
  </si>
  <si>
    <t>Z2A0D54BD2</t>
  </si>
  <si>
    <t>1152</t>
  </si>
  <si>
    <t>1152 DEL 15/06/2013</t>
  </si>
  <si>
    <t>1031.201.01 IMP. 1090</t>
  </si>
  <si>
    <t>22946,50</t>
  </si>
  <si>
    <t>ZA80BE5D66</t>
  </si>
  <si>
    <t>1670/2013</t>
  </si>
  <si>
    <t xml:space="preserve">40° Incontro Internazionale Polifonico </t>
  </si>
  <si>
    <t>1670/13</t>
  </si>
  <si>
    <t>Contratto 03/09/2013</t>
  </si>
  <si>
    <t>13/1276 – 1052/318/01</t>
  </si>
  <si>
    <t>ZF00BE77AB</t>
  </si>
  <si>
    <t>316/2013</t>
  </si>
  <si>
    <t>Vigilanza immobili di interesse storico monumentale</t>
  </si>
  <si>
    <t>Ordine del 22/07/2013</t>
  </si>
  <si>
    <t>ZAA0BE813C</t>
  </si>
  <si>
    <t>1518/2013</t>
  </si>
  <si>
    <t>1518/13</t>
  </si>
  <si>
    <t>Ordine del 7/8 – 16/8 – 23/8 – 25/8 -1/9 – 11/9/2013</t>
  </si>
  <si>
    <t>Ordine del 7/8 – 16/8 – 23/8 -25/8 – 1/9 – 11/9/2013</t>
  </si>
  <si>
    <t>Z0E0BEFDDE</t>
  </si>
  <si>
    <t>1416/2011</t>
  </si>
  <si>
    <t>Organizzazione Concerti estivi</t>
  </si>
  <si>
    <t>Ordine del 08/07/2011</t>
  </si>
  <si>
    <t>11/1336 – 1052/318/01</t>
  </si>
  <si>
    <t>Z780BFCFD3</t>
  </si>
  <si>
    <t>Ordine del 02/09/2013</t>
  </si>
  <si>
    <t>Z090C0AAF2</t>
  </si>
  <si>
    <t>ZB20C0AB65</t>
  </si>
  <si>
    <t>Ordine del 06/09/2013</t>
  </si>
  <si>
    <t>ZE70C0C863</t>
  </si>
  <si>
    <t>Contratto del  05/09/2013</t>
  </si>
  <si>
    <t>Z330C5A421</t>
  </si>
  <si>
    <t>ZD80C5A576</t>
  </si>
  <si>
    <t>1633/2013</t>
  </si>
  <si>
    <t>Rassegna Barocco a S. Pietro</t>
  </si>
  <si>
    <t>Contratto del 21/08/2013</t>
  </si>
  <si>
    <t>13/1255 – 1052/312/01</t>
  </si>
  <si>
    <t>Z650C5B296</t>
  </si>
  <si>
    <t>D.G. 286/13</t>
  </si>
  <si>
    <t>Rassegna Artistica Accolta dei 15</t>
  </si>
  <si>
    <t>Ordine del  03.09.2013</t>
  </si>
  <si>
    <t>13/1186 – 1052/329/01</t>
  </si>
  <si>
    <t>Z8D0C5B48B</t>
  </si>
  <si>
    <t>1141/2013</t>
  </si>
  <si>
    <t>Stampa catalogo Fano Film Festival</t>
  </si>
  <si>
    <t>Ordine del  26.06.2013</t>
  </si>
  <si>
    <t>13/1080 – 1052/312/01</t>
  </si>
  <si>
    <t>Z0D0C5C7F8</t>
  </si>
  <si>
    <t>Ordine del 02/07/2013</t>
  </si>
  <si>
    <t>13/1061- 1052/320/01</t>
  </si>
  <si>
    <t>Z650C63111</t>
  </si>
  <si>
    <t>2429/12</t>
  </si>
  <si>
    <t>Iniziativa  “Donne e costume nella storia del Teatro”</t>
  </si>
  <si>
    <t>2429/13</t>
  </si>
  <si>
    <t>Ordine del 31/12/2012</t>
  </si>
  <si>
    <t>12/1627 – 1052/316/01</t>
  </si>
  <si>
    <t>ZC20C7C498</t>
  </si>
  <si>
    <t>2238/2013</t>
  </si>
  <si>
    <t>Sorveglianza dipinti</t>
  </si>
  <si>
    <t>2238/13</t>
  </si>
  <si>
    <t>Ordine del 16/12/2013</t>
  </si>
  <si>
    <t>13/1373 – 1015/308/01</t>
  </si>
  <si>
    <t>Z590C7F6BB</t>
  </si>
  <si>
    <t>2247/2013</t>
  </si>
  <si>
    <t>Servizi supporto Teatro della Fortuna</t>
  </si>
  <si>
    <t>13/1379 – 1052/320/01</t>
  </si>
  <si>
    <t>Z060C8E334</t>
  </si>
  <si>
    <t>Progetto Fano Film Festival</t>
  </si>
  <si>
    <t>1141/13</t>
  </si>
  <si>
    <t>Ordine del 27/06/2013</t>
  </si>
  <si>
    <t>Z9D0CBB168</t>
  </si>
  <si>
    <t>2319/2013</t>
  </si>
  <si>
    <t>2319/13</t>
  </si>
  <si>
    <t>Z890CBB1E6</t>
  </si>
  <si>
    <t>Z240CC047D</t>
  </si>
  <si>
    <t>2335/2013</t>
  </si>
  <si>
    <t>2335/13</t>
  </si>
  <si>
    <t>13/1432 – 1052/320/01</t>
  </si>
  <si>
    <t>Z430CC1C88</t>
  </si>
  <si>
    <t>Ordine del 17/06/13</t>
  </si>
  <si>
    <t>Z480CC2B9B</t>
  </si>
  <si>
    <t>2334/2013</t>
  </si>
  <si>
    <t>Installazione impianto d'allarme</t>
  </si>
  <si>
    <t>2334/13</t>
  </si>
  <si>
    <t>Ordine dell'11/12/13</t>
  </si>
  <si>
    <t>13/1431 – 1015/307/05</t>
  </si>
  <si>
    <t>Z930CD610F</t>
  </si>
  <si>
    <t>Z5F0CDF6C8</t>
  </si>
  <si>
    <t>Servizi di supporto attività culturali</t>
  </si>
  <si>
    <t>Z390D205A4</t>
  </si>
  <si>
    <t>2469/2013</t>
  </si>
  <si>
    <t>Manutenzione e funzionamento sedi attività culturali</t>
  </si>
  <si>
    <t>Z530812C17</t>
  </si>
  <si>
    <t>NO</t>
  </si>
  <si>
    <t>GABINETTO DEL SINDACO</t>
  </si>
  <si>
    <t xml:space="preserve"> dott. Giuseppe De Leo </t>
  </si>
  <si>
    <t xml:space="preserve">n. 2464 del 29/12/2012 </t>
  </si>
  <si>
    <t xml:space="preserve">“Impegno di spesa per il funzionamento dell'ufficio  Gabinetto del Sindaco “ spese per cerimonie Onoranze  e Celebrazioni - prestazione  di servizi anno 2013”- Aggiudicazione  definitiva fornitura  manifesti  per le Celebrazioni della Giornata  della memoria e del Ricordo -anno 2013”   </t>
  </si>
  <si>
    <t>MEPA</t>
  </si>
  <si>
    <t>Determina n. 119 del 17/01/2013</t>
  </si>
  <si>
    <t>N. RDOMEPA144228 17/01/2013</t>
  </si>
  <si>
    <t>Imp.512/2013 1018.310.01</t>
  </si>
  <si>
    <t>463,54</t>
  </si>
  <si>
    <t>Z80096E5AC</t>
  </si>
  <si>
    <t>dott.ssa Fiammetta Brunetti</t>
  </si>
  <si>
    <t xml:space="preserve">“Impegno di spesa per il funzionamento dell'ufficio  Gabinetto del Sindaco “ spese per cerimonie Onoranze  e Celebrazioni - prestazione  di servizi anno 2013”- Spese per l'utilizzo Sala Verdi teatro della Fortuna per le Celebrazioni della Giornata  della memoria e del Ricordo -anno 2013”   </t>
  </si>
  <si>
    <t>Determina n. 211 del 28/01/2013</t>
  </si>
  <si>
    <t xml:space="preserve">Protocollo n. 6245 del 25/01/2013 </t>
  </si>
  <si>
    <t>Imp. 512/2013 cap. 1018310.01</t>
  </si>
  <si>
    <t>708,00</t>
  </si>
  <si>
    <t>ZA709E8874</t>
  </si>
  <si>
    <t>n. 2464 del 29/12/2012 e aggiudicazione n. det 119 del 17/01/2013</t>
  </si>
  <si>
    <t>“Impegno di spesa per il funzionamento dell'ufficio  Gabinetto del Sindaco “ spese per cerimonie Onoranze  e Celebrazioni - prestazione  di servizi anno 2013”- Giornata  della memoria e del Ricordo -anno 2013”   - spese ospitalità relatore</t>
  </si>
  <si>
    <t>Lett. 28/01/2013</t>
  </si>
  <si>
    <t>36,00</t>
  </si>
  <si>
    <t>ZA7087AC09</t>
  </si>
  <si>
    <t>n. 65 del 10/01/2013</t>
  </si>
  <si>
    <t xml:space="preserve">impegno per spese di rappresentanza- prestazioni di servizi – ANNO 2013- ospitalità a rappresentanti del Ministero dello Sviluppo Economico </t>
  </si>
  <si>
    <t>Lett. Protocollo 2356 del 10/01/2013</t>
  </si>
  <si>
    <t>12//01/2013</t>
  </si>
  <si>
    <t>Imp. 509/del 2013 cap. 1011.321.01</t>
  </si>
  <si>
    <t>220,91</t>
  </si>
  <si>
    <t>Z49087B01D</t>
  </si>
  <si>
    <t>Lett. Protocollo 2508 del 11/01/2013</t>
  </si>
  <si>
    <t>222,73</t>
  </si>
  <si>
    <t>Z100D37FD6</t>
  </si>
  <si>
    <t xml:space="preserve">                        </t>
  </si>
  <si>
    <t xml:space="preserve">impegno per spese di rappresentanza- prestazioni di servizi – ANNO 2013- ospitalità GIUNTA REGIONALE DEL 21/01/2013 </t>
  </si>
  <si>
    <t>Lett. 17 gennaio 2013</t>
  </si>
  <si>
    <t>96,15</t>
  </si>
  <si>
    <t>Z7C08E6FB8</t>
  </si>
  <si>
    <t xml:space="preserve">dott. Giuseppe De Leo </t>
  </si>
  <si>
    <t>N.2464 DEL 29/12/2012</t>
  </si>
  <si>
    <t xml:space="preserve">“Impegno di spesa per il funzionamento dell'ufficio  Gabinetto del Sindaco “ spese per cerimonie Onoranze  e Celebrazioni - prestazione  di servizi anno 2013”- Aggiudicazione  definitiva fornitura  manifesti  per le Celebrazioni del 25 aprile e del 27 agosto e 1 e 2 novembre – anno 2013 </t>
  </si>
  <si>
    <t>DETERMINA N. 725 del 17/04/2013</t>
  </si>
  <si>
    <t>N. RDOMEPA165527 11 aprile 2013</t>
  </si>
  <si>
    <t>406,90</t>
  </si>
  <si>
    <t>ZE609EA04C</t>
  </si>
  <si>
    <t>N. 427 del 26/02/2013</t>
  </si>
  <si>
    <t>integrazione impegno di spesa n. 512/2013 per celebrazioni istituzionali – fornitura corone d'alloro per 25 aprile 2013</t>
  </si>
  <si>
    <t>protocollo n. 28486 del 16/04/2013</t>
  </si>
  <si>
    <t>300,00</t>
  </si>
  <si>
    <t>Z8A0A36999</t>
  </si>
  <si>
    <t xml:space="preserve">integrazione impegno di spesa n. 512/2013 per celebrazioni istituzionali – prestazione banda cittadina- 25 aprile </t>
  </si>
  <si>
    <t>Lett. 10 aprile 2013 pg. 30066</t>
  </si>
  <si>
    <t>Z46AA9F24</t>
  </si>
  <si>
    <t>N.2463 DEL 29/12/2012 e n. 1144 del 14/06/2013</t>
  </si>
  <si>
    <t xml:space="preserve">Impegno spesa riparazioni – acquisti pezzi di ricambio – pagamento pedaggio autostradale per manutenzione ordinaria auto di rappresnetanza – anno 2013 / e integrazione impegno di spesa n. 604/3013 – sostituzione Impianto elettrico </t>
  </si>
  <si>
    <t>Pg. n. 43889 del 14 giugno 2013</t>
  </si>
  <si>
    <t>Imp. 604 cap 1011.205.03</t>
  </si>
  <si>
    <t>371,55</t>
  </si>
  <si>
    <t>Z48091344F</t>
  </si>
  <si>
    <t>N.2463 DEL 29/12/2012</t>
  </si>
  <si>
    <t xml:space="preserve">Impegno spesa riparazioni – acquisti pezzi di ricambio – pagamento pedaggio autostradale ecc auto di rappresentanza   Pedaggio autostradale e canone telepass gennaio-febbraio 2013 </t>
  </si>
  <si>
    <t>Contratto società autostrade del 12/03/1987</t>
  </si>
  <si>
    <t>103</t>
  </si>
  <si>
    <t>Imp. 605/2013 cap 1011.309.02</t>
  </si>
  <si>
    <t>Z67096F386</t>
  </si>
  <si>
    <t xml:space="preserve">Impegno spesa riparazioni – acquisti pezzi di ricambio – pagamento pedaggio autostradale  ecc  auto di rappresnetanza – anno 2013  pedaggio autostradale e canone telepass -febbraio – marzo2013 </t>
  </si>
  <si>
    <t>19,93</t>
  </si>
  <si>
    <t>Z7509CB8F1</t>
  </si>
  <si>
    <t xml:space="preserve">Impegno spesa riparazioni – acquisti pezzi di ricambio – pagamento pedaggio autostradale  ecc  auto di rappresnetanza pedaggio autostradale e canone telepass marzo-aprile 2013 </t>
  </si>
  <si>
    <t>43,64</t>
  </si>
  <si>
    <t>Z050A6FCCE</t>
  </si>
  <si>
    <t xml:space="preserve">Impegno spesa riparazioni – acquisti pezzi di ricambio – pagamento pedaggio autostradale  ecc  auto di rappresnetanza  pedaggio autostradale e canone telepass aprile -maggio 2013 </t>
  </si>
  <si>
    <t>77,03</t>
  </si>
  <si>
    <t>Z790AA9A42</t>
  </si>
  <si>
    <t>Impegno spesa riparazioni – acquisti pezzi di ricambio – pagamento pedaggio autostradale  ecc  auto di rappresnetanza pedaggio autostradale e canone telepass maggio giugno 2013</t>
  </si>
  <si>
    <t>37,28</t>
  </si>
  <si>
    <t>ZE40B2A992</t>
  </si>
  <si>
    <t>Impegno spesa riparazioni – acquisti pezzi di ricambio – pagamento pedaggio autostradale  ecc  auto di rappresnetanza pedaggio autostradale e canone telepass giugno -luglio 2013</t>
  </si>
  <si>
    <t>71,49</t>
  </si>
  <si>
    <t>Z5D0B5EADC</t>
  </si>
  <si>
    <t>Impegno spesa riparazioni – acquisti pezzi di ricambio – pagamento pedaggio autostradale  ecc  auto di rappresnetanza  pedaggio autostradale e canone telepass luglio agosto 2013</t>
  </si>
  <si>
    <t>73,31</t>
  </si>
  <si>
    <t>Z7B0BDD1CF</t>
  </si>
  <si>
    <t>Impegno spesa riparazioni – acquisti pezzi di ricambio – pagamento pedaggio autostradale  ecc  auto di rappresnetanza  pedaggio autostradale e canone telepass agosto  settembre 2013</t>
  </si>
  <si>
    <t>28,27</t>
  </si>
  <si>
    <t>Z1A0C5CA7E</t>
  </si>
  <si>
    <t>Impegno spesa riparazioni – acquisti pezzi di ricambio – pagamento pedaggio autostradale  ecc  auto di rappresnetanza  pedaggio autostradale e canone telepass   settembre ottobre 2013</t>
  </si>
  <si>
    <t>60,07</t>
  </si>
  <si>
    <t>Z210D19E1B</t>
  </si>
  <si>
    <t>Impegno spesa riparazioni – acquisti pezzi di ricambio – pagamento pedaggio autostradale  ecc  auto di rappresnetanza  pedaggio autostradale e canone telepass   ottobre – novembre  2013</t>
  </si>
  <si>
    <t>55,36</t>
  </si>
  <si>
    <t>Z940D69E38</t>
  </si>
  <si>
    <t>Impegno spesa riparazioni – acquisti pezzi di ricambio – pagamento pedaggio autostradale  ecc  auto di rappresnetanza  pedaggio autostradale e canone telepass   novembre – dicembre  2013</t>
  </si>
  <si>
    <t>48,31</t>
  </si>
  <si>
    <t>Z3B0B5EA85</t>
  </si>
  <si>
    <t>N. 1651 DEL 26/08/2013</t>
  </si>
  <si>
    <t xml:space="preserve">Integrazione impegno n. 512/2013 – spese per cerimonie, onoranza, celebrazioni – prestazioni di servizi – corone di alloro festa liberazione città di fano – 27 agosto 2013 </t>
  </si>
  <si>
    <t>Imp. 512/2013 cap. 1018.310.01</t>
  </si>
  <si>
    <t>Z370BDDAEF</t>
  </si>
  <si>
    <t xml:space="preserve">Integrazione impegno n. 512/2013 – spese per cerimonie, onoranza, celebrazioni – prestazioni di servizi – prestazione banda  festa liberazione città di fano – 27 agosto 2013 </t>
  </si>
  <si>
    <t>Z080C44E1F</t>
  </si>
  <si>
    <t>Integrazione impegno n. 512/2013 – spese per cerimonie, onoranza, celebrazioni – prestazioni di servizi – manifesti partecipazione a lutto</t>
  </si>
  <si>
    <t>148,00</t>
  </si>
  <si>
    <t>ZD20C5C91A</t>
  </si>
  <si>
    <t>N. 414 del 25/02/2013</t>
  </si>
  <si>
    <t>Spese di funzionamento dell'ufficio Gabinetto del Sindaco – acquisto beni di consumo – 2013- acquisto libri</t>
  </si>
  <si>
    <t>Imp. 822/2013 cap. 1011.203.01</t>
  </si>
  <si>
    <t>Z9C0B2A5DA</t>
  </si>
  <si>
    <t xml:space="preserve"> n. 1144 del 14/06/2013 e 1590 del 06/08/2013</t>
  </si>
  <si>
    <t>Integrazione impegno di spesa n. 604/2013 per riparazioni acquisti pezzi di ricambio per la manutenzione ordinaria auto di rappresentanza – anno 2013 – sostituzione stagionale  pneumatici</t>
  </si>
  <si>
    <t>Imp. 604 /2013 cap. 1011.205.03</t>
  </si>
  <si>
    <t>41,32</t>
  </si>
  <si>
    <t>Z450D19D06</t>
  </si>
  <si>
    <t>n. 2063 del 29/10/2013</t>
  </si>
  <si>
    <t xml:space="preserve"> – integrazione impegno di spesa n. 605/2013 – servizio smontaggio pneumatici stagionali</t>
  </si>
  <si>
    <t>Iimp. 605/2013 cap. 1011.309.02</t>
  </si>
  <si>
    <t>50,00</t>
  </si>
  <si>
    <t>ZB30C4483F</t>
  </si>
  <si>
    <t>Integrazione impegno di spesa n. 604/2013 per riparazioni acquisti pezzi di ricambio per la manutenzione ordinaria auto di rappresentanza – anno 2013 – sostituzione lampada pos</t>
  </si>
  <si>
    <t>20,49</t>
  </si>
  <si>
    <t>Z770D69085</t>
  </si>
  <si>
    <t>n. 1794 del 17/09/2013 e n. 2030 del 25/10/2013</t>
  </si>
  <si>
    <t xml:space="preserve">Impegno di spesa di rappresentanza – acquisto beni – anno 2013 ed integrazione impegno di spesa n. 1309/2013 – Donini arte araldica. </t>
  </si>
  <si>
    <t>Imp. 1309/2013 ca. 1011.204.02</t>
  </si>
  <si>
    <t>510,00</t>
  </si>
  <si>
    <t>ZEB0D6F952</t>
  </si>
  <si>
    <r>
      <t>n. 1794 del 17/09/2013 e n. 2030 del25/10/2013</t>
    </r>
    <r>
      <rPr>
        <b/>
        <sz val="10"/>
        <rFont val="Arial"/>
        <family val="2"/>
      </rPr>
      <t xml:space="preserve"> 25/10/2013</t>
    </r>
  </si>
  <si>
    <t xml:space="preserve">Impegno di spesa di rappresentanza – acquisto beni – anno 2013 ed integrazione impegno di spesa n. 1309/2013 – POM araldica- </t>
  </si>
  <si>
    <t>737,70</t>
  </si>
  <si>
    <t>Z6E0D3829F</t>
  </si>
  <si>
    <t>n. 413 del 25/02/2013</t>
  </si>
  <si>
    <t xml:space="preserve">Impegno di spesa per il funzionamento dell'ufficio Gabinetto del Sindaco – spese per cerimonie, onoranze e celebrazioni – acquisto beni di consumo – Le vele supermercato </t>
  </si>
  <si>
    <t>Imp.821/2013 cap. 1018.205.01</t>
  </si>
  <si>
    <t>61,21</t>
  </si>
  <si>
    <t>Z610D6965B</t>
  </si>
  <si>
    <t>n. 1616 del 13/08/2013</t>
  </si>
  <si>
    <t>Integrazione Impegno di spesa n. 821/2013 per il funzionamento dell'ufficio Gabinetto del Sindaco – spese per cerimonie, onoranze e celebrazioni – acquisto beni di consumo- Acquisto dolci e salati per auguri natalizi con i dipendenti e incontro fine anno con i giornalisti</t>
  </si>
  <si>
    <t>128</t>
  </si>
  <si>
    <t>ZD40D380B3</t>
  </si>
  <si>
    <t>Integrazione impegno n. 512/2013 – spese per cerimonie, onoranza, celebrazioni – prestazioni di servizi- spese per  preprazione cocktail  incontro con i dipendenti auguri natalizi</t>
  </si>
  <si>
    <t xml:space="preserve">Imp 512/2013 cap1018.310.01 </t>
  </si>
  <si>
    <t>95,19</t>
  </si>
  <si>
    <t>ZD90CB16FA</t>
  </si>
  <si>
    <t xml:space="preserve">Integrazione impegno n. 512/2013 – spese per cerimonie, onoranza, celebrazioni – prestazioni di servizi- spese per servizio audio- assistenza service celebrazione defunti cimitero urbano e Ulivo </t>
  </si>
  <si>
    <t>512/2013 cap1018.310.01</t>
  </si>
  <si>
    <t>Z990CB1C47</t>
  </si>
  <si>
    <t>Integrazione impegno n. 512/2013 – spese per cerimonie, onoranza, celebrazioni – prestazioni di servizi- spese per  preparazione corone di alloro  per celebrazione del 02/11/2013</t>
  </si>
  <si>
    <t>225</t>
  </si>
  <si>
    <t>Z7B0920917</t>
  </si>
  <si>
    <t>dott. Silvano Clappis</t>
  </si>
  <si>
    <t>n. 216 del 29/01/2013</t>
  </si>
  <si>
    <t>Affidamento servizio stampa e diffusione Periodico Fano Stampa anno 2013</t>
  </si>
  <si>
    <t>Imp. 960/2013 caop 1011.313.01</t>
  </si>
  <si>
    <t>36.269,23</t>
  </si>
  <si>
    <t>ZFA08C4E39</t>
  </si>
  <si>
    <t>n.235 del 31/01/2013</t>
  </si>
  <si>
    <t xml:space="preserve">Scambi tra delegazioni UFF con Città GEMELLATE- ospitalità Pernottamento Delegazione Stribro </t>
  </si>
  <si>
    <t>Imp. n. 746/2013 capitolo 1018.311.02</t>
  </si>
  <si>
    <t>409,09</t>
  </si>
  <si>
    <t>Z920904B4B</t>
  </si>
  <si>
    <t>Scambi tra delegazioni UFF con Città GEMELLATE- Colazione con Stribro</t>
  </si>
  <si>
    <t>159,09</t>
  </si>
  <si>
    <t>Z9609C7657</t>
  </si>
  <si>
    <t>Scambi tra delegazioni UFF con Città GEMELLATE-  scambio scolastico Liceo Nolfi</t>
  </si>
  <si>
    <t>ZCF0B0D521</t>
  </si>
  <si>
    <t>n. 1159 del 17/06/2013</t>
  </si>
  <si>
    <t>Spese di funzionamento Servizio URP- doni scambio Rastatt</t>
  </si>
  <si>
    <t>Imp . 1094/2013 cap 1018.222.01</t>
  </si>
  <si>
    <t>Z1E0B151FC</t>
  </si>
  <si>
    <t>det 2311 del 13/12/2012e n.  790 del 26/04/2013</t>
  </si>
  <si>
    <t>Modifica det 2311 del 13/12/2012 -Bilancio sociale di metà mandato</t>
  </si>
  <si>
    <t>Imp 1568/2013 cap 1011.313.01</t>
  </si>
  <si>
    <t>Z9E0B1522B</t>
  </si>
  <si>
    <t>n. 790 del 26/04/2013</t>
  </si>
  <si>
    <t>ZF50B295A4</t>
  </si>
  <si>
    <t>n. 1586 del 02/08/2013</t>
  </si>
  <si>
    <t>Scambi Delegazioni  UFF con Città GEMELLATE-Integrazione secondo semestre .ospitalità Sindaco Rastatt</t>
  </si>
  <si>
    <t>Imp 1148/2013 cap 1018.311.02</t>
  </si>
  <si>
    <t>537,28</t>
  </si>
  <si>
    <t>Z2E0B34379</t>
  </si>
  <si>
    <t>Scambi Delegazioni  UFF con Città GEMELLATE</t>
  </si>
  <si>
    <t>Imp 747/2013 cap 1018.206.02</t>
  </si>
  <si>
    <t>125,05</t>
  </si>
  <si>
    <t>Z160B3F555</t>
  </si>
  <si>
    <t>140,88</t>
  </si>
  <si>
    <t>ZC80B985E3</t>
  </si>
  <si>
    <t>det 2311 del 13/12/2012 e n. 790 del 26/04/2013</t>
  </si>
  <si>
    <t>ZF30C2F49B</t>
  </si>
  <si>
    <t>n. 1342 del 04/07/2013</t>
  </si>
  <si>
    <t>Scambi Delegazioni  UFF con Città GEMELLATE II semestre</t>
  </si>
  <si>
    <t>IMP n. 1148.001/2013 cap 1018.311.02</t>
  </si>
  <si>
    <t>350</t>
  </si>
  <si>
    <t>ZC40C65A5C</t>
  </si>
  <si>
    <t>Z090CA1104</t>
  </si>
  <si>
    <t>Imp. 1148/2013 cap 1018311.02</t>
  </si>
  <si>
    <t>Z3F0D1A340</t>
  </si>
  <si>
    <t>Imp. 1568/2013 cap 1011.313.01</t>
  </si>
  <si>
    <t>ZA80A3C7F7</t>
  </si>
  <si>
    <t>Settore 8° U.O. Museo – Pinacoteca – Eventi espositivi</t>
  </si>
  <si>
    <t>Raffaella Pozzi</t>
  </si>
  <si>
    <t>1182/2013</t>
  </si>
  <si>
    <t>Affidamento dei lavori di ristampa del pieghevole di Museo e Pinacoteca Civica</t>
  </si>
  <si>
    <t>25/07/2013</t>
  </si>
  <si>
    <t>1144/2013 – 1051.304.02</t>
  </si>
  <si>
    <t>Z320AB0986</t>
  </si>
  <si>
    <t>1191/2012</t>
  </si>
  <si>
    <t>Spese varie per attività promozionali di Museo e Pinacoteca civica.</t>
  </si>
  <si>
    <t>11/09/2012</t>
  </si>
  <si>
    <t>14/05/2013</t>
  </si>
  <si>
    <t>1228/12 – 1051.309.01</t>
  </si>
  <si>
    <t>Z2808ACE25</t>
  </si>
  <si>
    <t>2317/2012</t>
  </si>
  <si>
    <t xml:space="preserve">Spese per progetto Didarte. </t>
  </si>
  <si>
    <t>Ordine del 27.12.2012</t>
  </si>
  <si>
    <t>27/12/2012</t>
  </si>
  <si>
    <t>1567/2012 – 1051.313.01</t>
  </si>
  <si>
    <t>Z8E07FA032</t>
  </si>
  <si>
    <t>2101/2012</t>
  </si>
  <si>
    <t>Spese per restauri opere conservate in Museo e Pinacoteca</t>
  </si>
  <si>
    <t>Ordine del 03.12.2012</t>
  </si>
  <si>
    <t>03/12/2012</t>
  </si>
  <si>
    <t>03/01/2013</t>
  </si>
  <si>
    <t>1469/12 – 1015.306.01</t>
  </si>
  <si>
    <t>Z8F0828B95</t>
  </si>
  <si>
    <t>09/01/2013</t>
  </si>
  <si>
    <t>1469/12 – 1051.306.01</t>
  </si>
  <si>
    <t>€ 1996,50</t>
  </si>
  <si>
    <t>Z0605FE793</t>
  </si>
  <si>
    <t>1033/2011</t>
  </si>
  <si>
    <t>Intervento di restauro della Pala del Perugino in S. Maria Nuova</t>
  </si>
  <si>
    <t>1550/2012</t>
  </si>
  <si>
    <t>Ordine  del 23.08.2012</t>
  </si>
  <si>
    <t>07/08/2012</t>
  </si>
  <si>
    <t>05/02/2013</t>
  </si>
  <si>
    <t>1355/11 – 1051.306.01</t>
  </si>
  <si>
    <t>€ 30.000,00</t>
  </si>
  <si>
    <t>ZFA07F6BED</t>
  </si>
  <si>
    <t>135/2012</t>
  </si>
  <si>
    <t>Affidamento servizi sorveglianza dipinti Perugino in S. Maria Nuova</t>
  </si>
  <si>
    <t xml:space="preserve">Ordine del 10.02.2012 </t>
  </si>
  <si>
    <t>20/01/2012</t>
  </si>
  <si>
    <t>801/12 – 1015.308.01</t>
  </si>
  <si>
    <t>€ 2.583,00</t>
  </si>
  <si>
    <t>Z4C07D9286</t>
  </si>
  <si>
    <t>Ris. Umane e Tecnologiche - SIC</t>
  </si>
  <si>
    <t>Ing. Pietro Petrocchi</t>
  </si>
  <si>
    <t>Det. n. 2451 del 28/12/2012</t>
  </si>
  <si>
    <t>Affidamento servizio assistenza sistemistica, e telefonica prog. Appl. Cityware in dotazione ai vari servizi comunali</t>
  </si>
  <si>
    <t>Prot. 2012/let/425 del 19/12/2012</t>
  </si>
  <si>
    <t>Cap. 1018.315.01 imp. n. 561/13</t>
  </si>
  <si>
    <t>Z8107D911F</t>
  </si>
  <si>
    <t>Det. 2454 del 28/12/2012</t>
  </si>
  <si>
    <t xml:space="preserve">Affidamento servizio assistenza tecnica e manutenzione apparecchiature in dotazione ufficio anagrafe </t>
  </si>
  <si>
    <t>Ord. n. 4 del 22/02/2013</t>
  </si>
  <si>
    <t>Cap. 1018.315.01 imp. n. 562/13</t>
  </si>
  <si>
    <t>ZA907D8F28</t>
  </si>
  <si>
    <t>Det. 2455 del 28/12/2012</t>
  </si>
  <si>
    <t>Manutenzione impianti di estinzione, condizionamento, controllo accessi illuminazione ni locali del SIC</t>
  </si>
  <si>
    <t>Contr.ass. n. AS1/2013</t>
  </si>
  <si>
    <t>31/12//2013</t>
  </si>
  <si>
    <t>Cap. 1018.315.01 imp. n. 563/13</t>
  </si>
  <si>
    <t>ZA607D8E59</t>
  </si>
  <si>
    <t>Det. 2456 del 28/12/2012</t>
  </si>
  <si>
    <t xml:space="preserve">Affidamento servizio assistenza software programmi applicativi uff. contratti </t>
  </si>
  <si>
    <t>Ord. n. 25 del 10/05/2013</t>
  </si>
  <si>
    <t>Cap. 1018.315.01 imp. n. 564/13</t>
  </si>
  <si>
    <t>ZEE07D930C</t>
  </si>
  <si>
    <t>Det. 2457 del 28/12/2012</t>
  </si>
  <si>
    <t>Affidamento servizio manutenzione ordinaria del software del gestione risultati elettorali e società partecipate</t>
  </si>
  <si>
    <t>Ord. n.3 del 22/02/2013</t>
  </si>
  <si>
    <t>Cap. 1018.315.01 imp. n. 565/13- n 809/2013</t>
  </si>
  <si>
    <t>Z5807D92D1</t>
  </si>
  <si>
    <t>Det. 2458 del 28/12/2012</t>
  </si>
  <si>
    <t>Assistenza e manutenzione software TRADE Win servizi commercio e polizia amministrativa</t>
  </si>
  <si>
    <t>Ord. n. 5 del 22/02/2013</t>
  </si>
  <si>
    <t>Cap. 1018.315.01 imp. n. 566/13</t>
  </si>
  <si>
    <t>Z1507D945E</t>
  </si>
  <si>
    <t>Det. 2459 del 28/12/2012</t>
  </si>
  <si>
    <t>Manutenzione e aggiornamento programmi GIS ad uso del SIT</t>
  </si>
  <si>
    <t>Ord. n. 6 del 22/02/2013</t>
  </si>
  <si>
    <t>Cap. 1018.315.01 imp. n. 567/13</t>
  </si>
  <si>
    <t>Z3007D93CD</t>
  </si>
  <si>
    <t>Det. 2460 del 28/12/2012</t>
  </si>
  <si>
    <t>Manutenzione ed aggiornamento programmi 3DGIS STRADE e data base topografico 3DGIS CARTO</t>
  </si>
  <si>
    <t>Ord. n. 7 del 22/02/2013</t>
  </si>
  <si>
    <t>Cap. 1018.315.01 imp. n. 602/13</t>
  </si>
  <si>
    <t>Z8207D935A</t>
  </si>
  <si>
    <t>Det. 2461 del 28/12/2012</t>
  </si>
  <si>
    <t>Manutenzione server HP Proliant DL 580</t>
  </si>
  <si>
    <t>Ord. n. 8 del 22/02/2013</t>
  </si>
  <si>
    <t>Cap. 1018.315.01 imp. n. 603/13</t>
  </si>
  <si>
    <t>Z9A07D91FA</t>
  </si>
  <si>
    <t>Det. 2452 del 28/12/2012</t>
  </si>
  <si>
    <t>Manutenzione ordinaria software di gestione Cityware</t>
  </si>
  <si>
    <t>Cap. 1018.315.01 imp. n. 609/13</t>
  </si>
  <si>
    <t>Z4407D8D6D</t>
  </si>
  <si>
    <t>Det. 2453 del 28/12/2012</t>
  </si>
  <si>
    <t>Fornitura servizio accesso on-line alle banche dati del sistema camerale</t>
  </si>
  <si>
    <t>Contr. Prot. 23662-2012 DMSScod amm. 149270</t>
  </si>
  <si>
    <t>Cap. 1018.315.01 imp. n. 611/13</t>
  </si>
  <si>
    <t>Det. n. 734 del 18/04/2013,det. n. 1528 del 29/07/2013, det. n. 1695 del 03/09/2013</t>
  </si>
  <si>
    <t>Sostituzione materiale vario, ripristino e adeguamento impianto antincendio e condizionamento</t>
  </si>
  <si>
    <t>Ord. n. 78 del 30/07/2013</t>
  </si>
  <si>
    <t>Cap. 1018.315.01 imp. nn. 965/13,1209/13,1273/13</t>
  </si>
  <si>
    <t>ZE70A668E1</t>
  </si>
  <si>
    <t>Det. 1175 del 18/06/2013</t>
  </si>
  <si>
    <t>Rinnovo supporto di aggiornamento del software Kerio</t>
  </si>
  <si>
    <t>Ord. n. 52 del 25/06/2013</t>
  </si>
  <si>
    <t>Cap. 1018.315.01 imp. n. 1076/13</t>
  </si>
  <si>
    <t>ZCC0A72F80</t>
  </si>
  <si>
    <t>Det. 1240 del 25/06/2013</t>
  </si>
  <si>
    <t>Fornitura servizio di SERVER FARM per ambiente Cityware dal 01/07/2013 al 30/06/2016</t>
  </si>
  <si>
    <t>Ord. n. 58 del 28/06/2013</t>
  </si>
  <si>
    <t>Cap. 1018.315.01 imp. n. 1095/13</t>
  </si>
  <si>
    <t>ZA70BA47F3</t>
  </si>
  <si>
    <t>Det. 1852 del 25/09/2013</t>
  </si>
  <si>
    <t>Implementazione infrastruttura SERVER FARM attraverso piattaforma open source</t>
  </si>
  <si>
    <t>Ord. n. 131 del 09/10/2013</t>
  </si>
  <si>
    <t>Cap. 1018.315.01 imp. n. 1290/13</t>
  </si>
  <si>
    <t>Z5C0C6A73D</t>
  </si>
  <si>
    <t>Det. 2204 del 15/11/2013</t>
  </si>
  <si>
    <t>Servizi CLOUD anno 2014 per la sicurezza informatica</t>
  </si>
  <si>
    <t>Ord. n. 170 del 04/12/2013</t>
  </si>
  <si>
    <t>Cap. 1018.333.01 imp. n. 1416/13</t>
  </si>
  <si>
    <t>Z3A0C3D255</t>
  </si>
  <si>
    <t>Dott. Pietro Celani</t>
  </si>
  <si>
    <t>Det. n. 2122 del 06/11/2013</t>
  </si>
  <si>
    <t xml:space="preserve">Attivazione servizio sperimentale WIFI – Fano </t>
  </si>
  <si>
    <t>Prot. 80140 del 18/11/2013</t>
  </si>
  <si>
    <t>Cap. 1018.315.01 imp. n. 131/2014</t>
  </si>
  <si>
    <t>CodiceFiscale</t>
  </si>
  <si>
    <t>RagioneSociale</t>
  </si>
  <si>
    <t>Raggruppamento</t>
  </si>
  <si>
    <t>Ruolo</t>
  </si>
  <si>
    <t>Partecipante</t>
  </si>
  <si>
    <t>Aggiudicatario</t>
  </si>
  <si>
    <t>Colore</t>
  </si>
  <si>
    <t>01483140412</t>
  </si>
  <si>
    <t>COMEDIA Soc. Coop.</t>
  </si>
  <si>
    <t>1</t>
  </si>
  <si>
    <t>2</t>
  </si>
  <si>
    <t>S</t>
  </si>
  <si>
    <t>03174750277</t>
  </si>
  <si>
    <t>SOCIETA' COOPERATIVA CULTURE</t>
  </si>
  <si>
    <t>01825380544</t>
  </si>
  <si>
    <t>Società Cooperativa Sistema Museo</t>
  </si>
  <si>
    <t>N</t>
  </si>
  <si>
    <t>02458660301</t>
  </si>
  <si>
    <t>Euro &amp; Promos Group Società Cooperativa p.a.</t>
  </si>
  <si>
    <t>00458210218</t>
  </si>
  <si>
    <t>HOLZHOF S.r.l.</t>
  </si>
  <si>
    <t>02160910242</t>
  </si>
  <si>
    <t>FBE S.n.c. Di Fongaro E.</t>
  </si>
  <si>
    <t>01978010351</t>
  </si>
  <si>
    <t xml:space="preserve">Mini e Maxi Case in Legno S.r.l. </t>
  </si>
  <si>
    <t>02217100417</t>
  </si>
  <si>
    <t>Green Line Service S.r.l.</t>
  </si>
  <si>
    <t>02382500268</t>
  </si>
  <si>
    <t>City Design S.p.A.</t>
  </si>
  <si>
    <t>03785951215</t>
  </si>
  <si>
    <t xml:space="preserve">F.I.M. EDIL S.r.l. </t>
  </si>
  <si>
    <t>02470850278</t>
  </si>
  <si>
    <t>SOMIT S.r.l.</t>
  </si>
  <si>
    <t>01188850299</t>
  </si>
  <si>
    <t>S.L.I.MAR.  S.r.l. Soc. Unipersonale</t>
  </si>
  <si>
    <t>02470870276</t>
  </si>
  <si>
    <t>Tiozzo F.lli e Nipote S.r.l.</t>
  </si>
  <si>
    <t>00675640635</t>
  </si>
  <si>
    <t>Research S.p.A.</t>
  </si>
  <si>
    <t>00830010419</t>
  </si>
  <si>
    <t>Lavori Terrestri e Marittimi S.r.l.</t>
  </si>
  <si>
    <t>00369080270</t>
  </si>
  <si>
    <t xml:space="preserve">Clodiense Opere Marittime S.r.l. </t>
  </si>
  <si>
    <t>00183200278</t>
  </si>
  <si>
    <t xml:space="preserve">Cooperativa San Martino Soc. Coop. </t>
  </si>
  <si>
    <t>03422680276</t>
  </si>
  <si>
    <t>Nuova CO.ED.MAR.  S.r.l.</t>
  </si>
  <si>
    <t>01000510899</t>
  </si>
  <si>
    <t xml:space="preserve">Marine Consulting S.r.l. </t>
  </si>
  <si>
    <t>3</t>
  </si>
  <si>
    <t>01392650394</t>
  </si>
  <si>
    <t xml:space="preserve">Adrimar  S.r.l.  Servizi Marittimi </t>
  </si>
  <si>
    <t>00982160426</t>
  </si>
  <si>
    <t xml:space="preserve">Mentucci Aldo S.r.l. </t>
  </si>
  <si>
    <t>05260411219</t>
  </si>
  <si>
    <t xml:space="preserve">L.E.MA.PO.D.  S.p.A. </t>
  </si>
  <si>
    <t>03521590277</t>
  </si>
  <si>
    <t>Zeta S.r.l.</t>
  </si>
  <si>
    <t>00762190114</t>
  </si>
  <si>
    <t xml:space="preserve">Sub Mariner S.r.l. </t>
  </si>
  <si>
    <t>01550480709</t>
  </si>
  <si>
    <t>Inmare S.r.l.</t>
  </si>
  <si>
    <t>4</t>
  </si>
  <si>
    <t>03371310719</t>
  </si>
  <si>
    <t xml:space="preserve">Interscavi Sassano S.r.l. </t>
  </si>
  <si>
    <t>06384721210</t>
  </si>
  <si>
    <t xml:space="preserve">Picardi Tecnica S.r.l. </t>
  </si>
  <si>
    <t>02343090417</t>
  </si>
  <si>
    <t xml:space="preserve">LI.TA. Costruzioni S.p.A. </t>
  </si>
  <si>
    <t>00282630276</t>
  </si>
  <si>
    <t>LMD S.p.A.</t>
  </si>
  <si>
    <t>00285480638</t>
  </si>
  <si>
    <t>S.I.M.M. Società Industrie Marittime del Mezzogiorno S.p.A.</t>
  </si>
  <si>
    <t>4784929851</t>
  </si>
  <si>
    <t>BRRMRZ62L30F347Y</t>
  </si>
  <si>
    <t>IGIENE SERVICE di Berardinelli Maurizio</t>
  </si>
  <si>
    <t>00379590417</t>
  </si>
  <si>
    <t>TKV Società Cooperativa Sociale</t>
  </si>
  <si>
    <t>00159030410</t>
  </si>
  <si>
    <t>ORTOFRUTTICOLA PESARESE S.r.l.</t>
  </si>
  <si>
    <t>00150840411</t>
  </si>
  <si>
    <t xml:space="preserve">COOPERATIVA FACCHINI FANO Soc. Coop. A r.l. </t>
  </si>
  <si>
    <t>02095730418</t>
  </si>
  <si>
    <t>Nautilus S.n.c. Di Carboni Daniele e Filippo &amp; C.</t>
  </si>
  <si>
    <t>01059280410</t>
  </si>
  <si>
    <t>No Problem  S.r.l.</t>
  </si>
  <si>
    <t>DSNNTN50R07A024F</t>
  </si>
  <si>
    <t xml:space="preserve">De Sena Antonio </t>
  </si>
  <si>
    <t>00733460422</t>
  </si>
  <si>
    <t>ASS.COOP. Società Cooperativa Sociale Onlus</t>
  </si>
  <si>
    <t>02064970417</t>
  </si>
  <si>
    <t>GAMMA S.n.c. Di Macchi Giovanna &amp; C.</t>
  </si>
  <si>
    <t>01112250418</t>
  </si>
  <si>
    <t>C.M.T.T. Consorzio Movimento Terra, Trasporti Soc. Coop. A r.l.</t>
  </si>
  <si>
    <t>RSTWTR58S05I670O</t>
  </si>
  <si>
    <t>Rosati Walter</t>
  </si>
  <si>
    <t>5</t>
  </si>
  <si>
    <t>RSTMRZ54R12I670R</t>
  </si>
  <si>
    <t>Rosati Marzio</t>
  </si>
  <si>
    <t>02412340412</t>
  </si>
  <si>
    <t>S.I.M.A. S.n.c. Di Santini Imerio e Mencarelli Andrea</t>
  </si>
  <si>
    <t>00942910415</t>
  </si>
  <si>
    <t xml:space="preserve">Società Adriatica di Vitali &amp; Petrucci S.r.l. </t>
  </si>
  <si>
    <t>02252540410</t>
  </si>
  <si>
    <t xml:space="preserve">Riccardi Costruzioni S.r.l. </t>
  </si>
  <si>
    <t>00683240410</t>
  </si>
  <si>
    <t xml:space="preserve">Lucarelli Costruzioni S.r.l. </t>
  </si>
  <si>
    <t>01249650415</t>
  </si>
  <si>
    <t xml:space="preserve">B.L.C. Di Baldelli Luca &amp; C. S.n.c. </t>
  </si>
  <si>
    <t>02355000411</t>
  </si>
  <si>
    <t>Mattioli Zanetto S.r.l.</t>
  </si>
  <si>
    <t>02077520415</t>
  </si>
  <si>
    <t xml:space="preserve">NE.GAS. Cave S.r.l. </t>
  </si>
  <si>
    <t>01124390418</t>
  </si>
  <si>
    <t xml:space="preserve">MO.VI.TER.  S.r.l. </t>
  </si>
  <si>
    <t>01415040417</t>
  </si>
  <si>
    <t xml:space="preserve">C.O.G.E.S. S.r.l. </t>
  </si>
  <si>
    <t>02609540360</t>
  </si>
  <si>
    <t xml:space="preserve">Anonima Bitumi Macerata S.r.l. </t>
  </si>
  <si>
    <t>01106130410</t>
  </si>
  <si>
    <t xml:space="preserve">Impresa Edile e Stradale GUIDI GIOVANNI S.r.l. </t>
  </si>
  <si>
    <t>02395530419</t>
  </si>
  <si>
    <t>Edilpierantoni S.r.l.</t>
  </si>
  <si>
    <t>01230780411</t>
  </si>
  <si>
    <t>Vernarecci Romano &amp; C. S.n.c.</t>
  </si>
  <si>
    <t>Gamma S.n.c. Di Macchi Giovanna &amp; C.</t>
  </si>
  <si>
    <t>02072080415</t>
  </si>
  <si>
    <t>Bussetti Costruzioni S.r.l.</t>
  </si>
  <si>
    <t>TMBTZN64C43G453N</t>
  </si>
  <si>
    <t>Tiziana Tombolesi</t>
  </si>
  <si>
    <t>02400080418</t>
  </si>
  <si>
    <t>Edilservice di Palanca Marco S.a.s.</t>
  </si>
  <si>
    <t xml:space="preserve">Impresa Edile e Stradale Guidi Giovanni S.r.l. </t>
  </si>
  <si>
    <t>02057290419</t>
  </si>
  <si>
    <t>Rosi S.r.l. Costruzioni e Restauri</t>
  </si>
  <si>
    <t>GDRLFR48A07B352Q</t>
  </si>
  <si>
    <t>Guidarelli Geom. Lanfranco</t>
  </si>
  <si>
    <t>01025150416</t>
  </si>
  <si>
    <t>Lancia S.r.l.</t>
  </si>
  <si>
    <t>02478480417</t>
  </si>
  <si>
    <t>Nuova Costruzioni Campitelli S.r.l.</t>
  </si>
  <si>
    <t>FRTSVT74E18L063K</t>
  </si>
  <si>
    <t>Foredil Costruzioni di Fortugno Salvatore</t>
  </si>
  <si>
    <t>00633150412</t>
  </si>
  <si>
    <t xml:space="preserve">Maffei Giampaolo S.r.l. </t>
  </si>
  <si>
    <t>00993960426</t>
  </si>
  <si>
    <t xml:space="preserve">L'Idea S.r.l. </t>
  </si>
  <si>
    <t>01438320424</t>
  </si>
  <si>
    <t xml:space="preserve">Savini Fabio, Savini Luca &amp; C. S.n.c. </t>
  </si>
  <si>
    <t>02217470414</t>
  </si>
  <si>
    <t xml:space="preserve">LE.MA.  S.r.l. </t>
  </si>
  <si>
    <t>01221960410</t>
  </si>
  <si>
    <t>Meliffi e Guidi S.n.c.</t>
  </si>
  <si>
    <t>00417600673</t>
  </si>
  <si>
    <t>CISA APPALTI di De Iuliis Remo e C. S.a.s.</t>
  </si>
  <si>
    <t>01591590672</t>
  </si>
  <si>
    <t xml:space="preserve">MAR APPALTI S.r.l. </t>
  </si>
  <si>
    <t>01589120235</t>
  </si>
  <si>
    <t>Italbeton S.r.l.</t>
  </si>
  <si>
    <t>01606700670</t>
  </si>
  <si>
    <t xml:space="preserve">D'Adiutorio Appalti e Costruzioni S.r.l. </t>
  </si>
  <si>
    <t>04378131009</t>
  </si>
  <si>
    <t>Costruzioni Generali Zoldan S.r.l.</t>
  </si>
  <si>
    <t>02460520790</t>
  </si>
  <si>
    <t>Emmedue S.r.l.</t>
  </si>
  <si>
    <t>02242790646</t>
  </si>
  <si>
    <t>Officine San Giorgio S.r.l.</t>
  </si>
  <si>
    <t>05920421210</t>
  </si>
  <si>
    <t>GI.GA. Project S.r.l. Unipersonale</t>
  </si>
  <si>
    <t>04204680658</t>
  </si>
  <si>
    <t xml:space="preserve">F.C. Costruzioni S.r.l. </t>
  </si>
  <si>
    <t>01478980707</t>
  </si>
  <si>
    <t>P.Q. Edilizia e Strade S.r.l. Unipersonale</t>
  </si>
  <si>
    <t>04885730657</t>
  </si>
  <si>
    <t xml:space="preserve">Tyche Società Cooperativa a r.l. </t>
  </si>
  <si>
    <t>01178170765</t>
  </si>
  <si>
    <t>Bulfaro S.p.A.</t>
  </si>
  <si>
    <t>02197520592</t>
  </si>
  <si>
    <t>Cardi Costruzioni S.r.l.</t>
  </si>
  <si>
    <t>6</t>
  </si>
  <si>
    <t>02840550616</t>
  </si>
  <si>
    <t xml:space="preserve">CO.GE.R.  S.r.l. </t>
  </si>
  <si>
    <t>02323380796</t>
  </si>
  <si>
    <t xml:space="preserve">CO.GE.FOR.  S..r.l. </t>
  </si>
  <si>
    <t>02940100783</t>
  </si>
  <si>
    <t xml:space="preserve">San Francesco Costruzioni Generali S.r.l. </t>
  </si>
  <si>
    <t>7</t>
  </si>
  <si>
    <t>02551730787</t>
  </si>
  <si>
    <t>CO.GEN. S.r.l.</t>
  </si>
  <si>
    <t>02876160785</t>
  </si>
  <si>
    <t xml:space="preserve">Falkam Costruzioni S.r.l. </t>
  </si>
  <si>
    <t>03189190402</t>
  </si>
  <si>
    <t xml:space="preserve">Immobiliare Nobel S.r.l. </t>
  </si>
  <si>
    <t>01525900765</t>
  </si>
  <si>
    <t xml:space="preserve">Morena S.r.l. </t>
  </si>
  <si>
    <t>8</t>
  </si>
  <si>
    <t>01683080764</t>
  </si>
  <si>
    <t xml:space="preserve">DPF S.r.l. </t>
  </si>
  <si>
    <t>08233291007</t>
  </si>
  <si>
    <t>Consorzio CO.GE.REM.</t>
  </si>
  <si>
    <t>02829730650</t>
  </si>
  <si>
    <t xml:space="preserve">Alfieri Impianti di Alfieri Domenico &amp; C. S.a.s. </t>
  </si>
  <si>
    <t>01603880640</t>
  </si>
  <si>
    <t xml:space="preserve">Zaffiro Costruzioni S.r.l. </t>
  </si>
  <si>
    <t>00056510944</t>
  </si>
  <si>
    <t xml:space="preserve">Acquaviva S.r.l. Appalti e Costruzioni </t>
  </si>
  <si>
    <t>02282920657</t>
  </si>
  <si>
    <t>Sudappalti di Pizza Egidio &amp; C. S.n.c.</t>
  </si>
  <si>
    <t>01818200592</t>
  </si>
  <si>
    <t xml:space="preserve">Fortuna Costruzioni Generali S.r.l. </t>
  </si>
  <si>
    <t>02373170287</t>
  </si>
  <si>
    <t xml:space="preserve">Fip Industriale S.p.A. </t>
  </si>
  <si>
    <t>00243020658</t>
  </si>
  <si>
    <t xml:space="preserve">Ritonnaro Costruzioni S.r.l. </t>
  </si>
  <si>
    <t>00105220446</t>
  </si>
  <si>
    <t xml:space="preserve">S.E.A.  S.r.l. </t>
  </si>
  <si>
    <t>9</t>
  </si>
  <si>
    <t>00392410445</t>
  </si>
  <si>
    <t>F.lli Rinaldi S.r.l.</t>
  </si>
  <si>
    <t>00146420427</t>
  </si>
  <si>
    <t xml:space="preserve">Graziano Belogi S.r.l. </t>
  </si>
  <si>
    <t>01257940435</t>
  </si>
  <si>
    <t xml:space="preserve">PRO.GE.CO.  Costruzioni Generali S.r.l. </t>
  </si>
  <si>
    <t>08066951008</t>
  </si>
  <si>
    <t>Valori S.c.a.r.l. Consorzio Stabile</t>
  </si>
  <si>
    <t>02207870599</t>
  </si>
  <si>
    <t xml:space="preserve">Papa Umberto S.r.l. </t>
  </si>
  <si>
    <t>00123570400</t>
  </si>
  <si>
    <t>Romagnola Strade S.p.A.</t>
  </si>
  <si>
    <t>01262740432</t>
  </si>
  <si>
    <t>Scavi e Condotte S.r.l.</t>
  </si>
  <si>
    <t>00128540358</t>
  </si>
  <si>
    <t>Orion S.C. Impresa generale</t>
  </si>
  <si>
    <t>04374330753</t>
  </si>
  <si>
    <t xml:space="preserve">C. &amp; C. Costruzioni S.r.l. </t>
  </si>
  <si>
    <t>10</t>
  </si>
  <si>
    <t>01198780759</t>
  </si>
  <si>
    <t>Eurostrade S.n.c. Di Cassiano Vito e Fasano Dalmazio</t>
  </si>
  <si>
    <t>04149871214</t>
  </si>
  <si>
    <t>Credendino Domenico S.r.l. Costruzioni edili stradali</t>
  </si>
  <si>
    <t>06672481212</t>
  </si>
  <si>
    <t>Imedil S.r.l.</t>
  </si>
  <si>
    <t>11</t>
  </si>
  <si>
    <t>00433900636</t>
  </si>
  <si>
    <t>Tecnoappalti Scpl</t>
  </si>
  <si>
    <t>03484770759</t>
  </si>
  <si>
    <t xml:space="preserve">Franco S.r.l. </t>
  </si>
  <si>
    <t>01321980763</t>
  </si>
  <si>
    <t xml:space="preserve">Sinisgalli S.r.l. </t>
  </si>
  <si>
    <t>01222820225</t>
  </si>
  <si>
    <t xml:space="preserve">Dinamic  S.r.l. </t>
  </si>
  <si>
    <t>00512340878</t>
  </si>
  <si>
    <t>Cosedil  S.p.A.</t>
  </si>
  <si>
    <t>01145960660</t>
  </si>
  <si>
    <t xml:space="preserve">Tullio Edil Calcestruzzi S.r.l. </t>
  </si>
  <si>
    <t>12</t>
  </si>
  <si>
    <t>02278810607</t>
  </si>
  <si>
    <t>Elleq Costruzioni S.r.l.</t>
  </si>
  <si>
    <t>02637360609</t>
  </si>
  <si>
    <t xml:space="preserve">Edil Valle S.r.l. </t>
  </si>
  <si>
    <t>13</t>
  </si>
  <si>
    <t>02516640592</t>
  </si>
  <si>
    <t xml:space="preserve">Gianfranco Molinaro S.r.l. </t>
  </si>
  <si>
    <t>05065990722</t>
  </si>
  <si>
    <t xml:space="preserve">Doronzo Infrastrutture S.r.l. </t>
  </si>
  <si>
    <t>01117640662</t>
  </si>
  <si>
    <t xml:space="preserve">Walter Frezza Costruzioni S.r.l. </t>
  </si>
  <si>
    <t>03476450618</t>
  </si>
  <si>
    <t xml:space="preserve">Trav Costruzioni Generali S.r.l. </t>
  </si>
  <si>
    <t>01107550772</t>
  </si>
  <si>
    <t xml:space="preserve">PA.E.CO.  S.r.l. </t>
  </si>
  <si>
    <t>10712911006</t>
  </si>
  <si>
    <t>Consorzio Stabile Grandi Opere s.c.a.r.l.</t>
  </si>
  <si>
    <t>00449010784</t>
  </si>
  <si>
    <t xml:space="preserve">Calabro Inerti S.r.l. </t>
  </si>
  <si>
    <t>00185120045</t>
  </si>
  <si>
    <t xml:space="preserve">Preve Costruzioni S.p.A. </t>
  </si>
  <si>
    <t>01310050883</t>
  </si>
  <si>
    <t xml:space="preserve">Consorzio stabile  Galileo Soc. Coop. A r.l. </t>
  </si>
  <si>
    <t>02029390784</t>
  </si>
  <si>
    <t>K.C. Costruzioni  S.r.l.</t>
  </si>
  <si>
    <t>14</t>
  </si>
  <si>
    <t>02176990782</t>
  </si>
  <si>
    <t xml:space="preserve">Lavori e  Servizi S.r.l. </t>
  </si>
  <si>
    <t>01476970668</t>
  </si>
  <si>
    <t xml:space="preserve">Ing. Armido Frezza S.r.l. </t>
  </si>
  <si>
    <t>07516400632</t>
  </si>
  <si>
    <t xml:space="preserve">Credendino Costruzioni S.p.A. </t>
  </si>
  <si>
    <t>15</t>
  </si>
  <si>
    <t>01356281210</t>
  </si>
  <si>
    <t xml:space="preserve">F.lli Errichiello Costruzioni S.r.l. </t>
  </si>
  <si>
    <t>03351760636</t>
  </si>
  <si>
    <t xml:space="preserve">Romano Costruzioni &amp; C. S.r.l. </t>
  </si>
  <si>
    <t>00842740763</t>
  </si>
  <si>
    <t xml:space="preserve">Ares Costruzioni Generali S.p.A. </t>
  </si>
  <si>
    <t>16</t>
  </si>
  <si>
    <t>02696230792</t>
  </si>
  <si>
    <t xml:space="preserve">Universal Costruzioni S.r.l. </t>
  </si>
  <si>
    <t>01026120772</t>
  </si>
  <si>
    <t xml:space="preserve">Tagliente Costruzioni S.r.l. </t>
  </si>
  <si>
    <t>01652610641</t>
  </si>
  <si>
    <t xml:space="preserve">3R Costruzioni S.r.l. </t>
  </si>
  <si>
    <t>17</t>
  </si>
  <si>
    <t>02624330649</t>
  </si>
  <si>
    <t xml:space="preserve">Roberto Group S.r.l. </t>
  </si>
  <si>
    <t>02540020647</t>
  </si>
  <si>
    <t xml:space="preserve">Ciasullo Costruzioni S.r.l. </t>
  </si>
  <si>
    <t>00739050367</t>
  </si>
  <si>
    <t>Piacentini Costruzioni S.p.A.</t>
  </si>
  <si>
    <t>01416510418</t>
  </si>
  <si>
    <t xml:space="preserve">Lungarini S.p.A. </t>
  </si>
  <si>
    <t>02456010616</t>
  </si>
  <si>
    <t>Cogeme  S.r.l.</t>
  </si>
  <si>
    <t>18</t>
  </si>
  <si>
    <t>03419850619</t>
  </si>
  <si>
    <t xml:space="preserve">Alcas S.r.l. </t>
  </si>
  <si>
    <t>CPRGLN43M03B704L</t>
  </si>
  <si>
    <t>Cipriani Giuliano</t>
  </si>
  <si>
    <t>19</t>
  </si>
  <si>
    <t>00315290940</t>
  </si>
  <si>
    <t xml:space="preserve">Emme C Costruzioni S.r.l. </t>
  </si>
  <si>
    <t>01483060628</t>
  </si>
  <si>
    <t xml:space="preserve">Consorzio Stabile Medil Società Consortile a  r.l. </t>
  </si>
  <si>
    <t>03559660372</t>
  </si>
  <si>
    <t>Sintexcal  S.p.A.</t>
  </si>
  <si>
    <t>20</t>
  </si>
  <si>
    <t>01972050403</t>
  </si>
  <si>
    <t>Coromano  S.r.l.</t>
  </si>
  <si>
    <t>00297630170</t>
  </si>
  <si>
    <t>Fimet  S.p.A.</t>
  </si>
  <si>
    <t>00291390375</t>
  </si>
  <si>
    <t xml:space="preserve">Cooperativa Costruzioni Soc. Coop. </t>
  </si>
  <si>
    <t>03339080750</t>
  </si>
  <si>
    <t xml:space="preserve">I.P.R. Costruzioni S.a.s. Di Persano Antonio &amp; C. </t>
  </si>
  <si>
    <t>21</t>
  </si>
  <si>
    <t>01209730744</t>
  </si>
  <si>
    <t xml:space="preserve">Falp Costruzioni S.r.l. </t>
  </si>
  <si>
    <t>01231130400</t>
  </si>
  <si>
    <t>Pesaresi Giuseppe S.p.A.</t>
  </si>
  <si>
    <t>01540670542</t>
  </si>
  <si>
    <t>Calzoni S.p.A. Impresa costruzioni</t>
  </si>
  <si>
    <t>01500950488</t>
  </si>
  <si>
    <t xml:space="preserve">Varvarito Lavori S.r.l. </t>
  </si>
  <si>
    <t>05041951210</t>
  </si>
  <si>
    <t xml:space="preserve">Consorzio Stabile Research S.c.a.r.l. </t>
  </si>
  <si>
    <t>00573670882</t>
  </si>
  <si>
    <t>C.A.E.C. Consorzio Artigiano Edile Comiso soc. coop.</t>
  </si>
  <si>
    <t>22</t>
  </si>
  <si>
    <t>04192410878</t>
  </si>
  <si>
    <t xml:space="preserve">Simeto Costruzioni S.r.l. </t>
  </si>
  <si>
    <t>00994440220</t>
  </si>
  <si>
    <t xml:space="preserve">Pasquazzo S.p.A. </t>
  </si>
  <si>
    <t>07675601004</t>
  </si>
  <si>
    <t>Consorzio Stabile Aedars S.c.a.r.l.</t>
  </si>
  <si>
    <t>01128640032</t>
  </si>
  <si>
    <t xml:space="preserve">Cerutti Lorenzo S.r.l. </t>
  </si>
  <si>
    <t>05544960635</t>
  </si>
  <si>
    <t>Edrevea  S.p.A.</t>
  </si>
  <si>
    <t>23</t>
  </si>
  <si>
    <t>06791201210</t>
  </si>
  <si>
    <t xml:space="preserve">Gruver S.r.l. </t>
  </si>
  <si>
    <t>02532360282</t>
  </si>
  <si>
    <t xml:space="preserve">Alissa Costruzioni S.p.A. </t>
  </si>
  <si>
    <t>00966060378</t>
  </si>
  <si>
    <t>Consorzio Nazionale Cooperative di Produzione e Lavoro “Ciro Menotti” S.c.p.a.</t>
  </si>
  <si>
    <t>05429320582</t>
  </si>
  <si>
    <t xml:space="preserve">Sicobe  S.r.l. </t>
  </si>
  <si>
    <t>24</t>
  </si>
  <si>
    <t>05315390582</t>
  </si>
  <si>
    <t xml:space="preserve">Pascucci Opere Pubbliche S.r.l. </t>
  </si>
  <si>
    <t>07116441002</t>
  </si>
  <si>
    <t xml:space="preserve">Impretekna  S.r.l. </t>
  </si>
  <si>
    <t>00228840278</t>
  </si>
  <si>
    <t>Coveco  S.c.p.a.</t>
  </si>
  <si>
    <t>00555050574</t>
  </si>
  <si>
    <t xml:space="preserve">Sabina Conglomerati S.r.l. </t>
  </si>
  <si>
    <t>25</t>
  </si>
  <si>
    <t>01018810570</t>
  </si>
  <si>
    <t xml:space="preserve">Essepi Costruzioni S.r.l. </t>
  </si>
  <si>
    <t>03136131210</t>
  </si>
  <si>
    <t>SO.CO.GE.A.  S.r.l.</t>
  </si>
  <si>
    <t>26</t>
  </si>
  <si>
    <t>07043450639</t>
  </si>
  <si>
    <t xml:space="preserve">Ingegner Antonio Pompa S.r.l. </t>
  </si>
  <si>
    <t>02117710422</t>
  </si>
  <si>
    <t>Consorzio Stabile C.S.I.</t>
  </si>
  <si>
    <t>00862700762</t>
  </si>
  <si>
    <t xml:space="preserve">De Stefano Salvatore &amp; C. S.n.c. </t>
  </si>
  <si>
    <t>27</t>
  </si>
  <si>
    <t>00191000769</t>
  </si>
  <si>
    <t xml:space="preserve">Edilquattro Costruzioni S.r.l. </t>
  </si>
  <si>
    <t>00370000945</t>
  </si>
  <si>
    <t xml:space="preserve">Euro Lavori S.r.l. </t>
  </si>
  <si>
    <t>01274750767</t>
  </si>
  <si>
    <t xml:space="preserve">Coger  S.r.l. </t>
  </si>
  <si>
    <t>GLNFNC63A12F481Q</t>
  </si>
  <si>
    <t>Giuliano Francesco</t>
  </si>
  <si>
    <t>28</t>
  </si>
  <si>
    <t>03078770652</t>
  </si>
  <si>
    <t xml:space="preserve">S.A.E.S.  Società Appalti Edili Stradali S.r.l. </t>
  </si>
  <si>
    <t>BTTCMN61A31H800J</t>
  </si>
  <si>
    <t>Cimel di Bottiglieri Carmine</t>
  </si>
  <si>
    <t>01476250475</t>
  </si>
  <si>
    <t>Costruzioni Infrastrutture Generali S.r.l.</t>
  </si>
  <si>
    <t>29</t>
  </si>
  <si>
    <t>01696580768</t>
  </si>
  <si>
    <t xml:space="preserve">GI.CA.RO. Eredi Cudemo S.r.l. </t>
  </si>
  <si>
    <t>03438970612</t>
  </si>
  <si>
    <t xml:space="preserve">Scalzone Costruzioni S.r.l. </t>
  </si>
  <si>
    <t>01466280672</t>
  </si>
  <si>
    <t xml:space="preserve">Procaccia &amp; C. S.r.l. </t>
  </si>
  <si>
    <t>30</t>
  </si>
  <si>
    <t>00538500679</t>
  </si>
  <si>
    <t>C. &amp; G. Costruzioni S.r.l.</t>
  </si>
  <si>
    <t>03567100650</t>
  </si>
  <si>
    <t xml:space="preserve">Ambiter S.r.l. </t>
  </si>
  <si>
    <t>01366190435</t>
  </si>
  <si>
    <t xml:space="preserve">Calzolari S.r.l. </t>
  </si>
  <si>
    <t>31</t>
  </si>
  <si>
    <t>00150180438</t>
  </si>
  <si>
    <t xml:space="preserve">Crescimbeni Carlo S.r.l. </t>
  </si>
  <si>
    <t>00224170803</t>
  </si>
  <si>
    <t xml:space="preserve">C.P.L. Polistena </t>
  </si>
  <si>
    <t>00064930621</t>
  </si>
  <si>
    <t xml:space="preserve">Fusco Paolo Leonardo e Roberto S.n.c. </t>
  </si>
  <si>
    <t>01574150544</t>
  </si>
  <si>
    <t>Casaioli S.n.c.</t>
  </si>
  <si>
    <t>01716340631</t>
  </si>
  <si>
    <t xml:space="preserve">Milano Costruzioni S.r.l. </t>
  </si>
  <si>
    <t>02314460607</t>
  </si>
  <si>
    <t xml:space="preserve">G. &amp; M. Lavori S.r.l. </t>
  </si>
  <si>
    <t>01542120645</t>
  </si>
  <si>
    <t xml:space="preserve">Centro Meridionale Costruzioni S.r.l. </t>
  </si>
  <si>
    <t>02539400644</t>
  </si>
  <si>
    <t>Italstrutture s.c.p.a.</t>
  </si>
  <si>
    <t>01440850590</t>
  </si>
  <si>
    <t xml:space="preserve">Della Nova Roberto S.r.l. </t>
  </si>
  <si>
    <t>32</t>
  </si>
  <si>
    <t>01556210597</t>
  </si>
  <si>
    <t xml:space="preserve">Pontina Costruzioni S.r.l. </t>
  </si>
  <si>
    <t>01406510360</t>
  </si>
  <si>
    <t xml:space="preserve">SO.CO.GEN.  S.p.A. </t>
  </si>
  <si>
    <t>06614851217</t>
  </si>
  <si>
    <t>Impresappalti S.r.l.</t>
  </si>
  <si>
    <t>01943040640</t>
  </si>
  <si>
    <t xml:space="preserve">Colgema  Group S.r.l. </t>
  </si>
  <si>
    <t>33</t>
  </si>
  <si>
    <t>02629640646</t>
  </si>
  <si>
    <t xml:space="preserve">Donatiello Benedetto S.r.l. </t>
  </si>
  <si>
    <t>03751190632</t>
  </si>
  <si>
    <t xml:space="preserve">Allerta S.r.l. </t>
  </si>
  <si>
    <t>00893970400</t>
  </si>
  <si>
    <t>C.L.A.F.R.   Soc. Coop.</t>
  </si>
  <si>
    <t>02202610743</t>
  </si>
  <si>
    <t xml:space="preserve">Icost  S.r.l. </t>
  </si>
  <si>
    <t>34</t>
  </si>
  <si>
    <t>01720320744</t>
  </si>
  <si>
    <t xml:space="preserve">Gima Costruzioni S.r.l. </t>
  </si>
  <si>
    <t>00131570699</t>
  </si>
  <si>
    <t>Luciani Costruzioni S.r.l.</t>
  </si>
  <si>
    <t>35</t>
  </si>
  <si>
    <t>CMGRFL71S67B985N</t>
  </si>
  <si>
    <t>Edilcom di Raffaella Comegna</t>
  </si>
  <si>
    <t>01122860776</t>
  </si>
  <si>
    <t xml:space="preserve">Castellano Costruzioni Generali S.r.l. </t>
  </si>
  <si>
    <t>00450080767</t>
  </si>
  <si>
    <t xml:space="preserve">Castaldo Costruzioni S.r.l. </t>
  </si>
  <si>
    <t>36</t>
  </si>
  <si>
    <t>CSTLGU84H10F104J</t>
  </si>
  <si>
    <t>Tecnoambiente di Castaldo Luigi</t>
  </si>
  <si>
    <t>02652900644</t>
  </si>
  <si>
    <t>Grama  S.r.l.</t>
  </si>
  <si>
    <t>37</t>
  </si>
  <si>
    <t>02265960647</t>
  </si>
  <si>
    <t>Grazioso Costruzioni S.r.l.</t>
  </si>
  <si>
    <t>03666420611</t>
  </si>
  <si>
    <t>GV Costruzioni Generali S.r.l.</t>
  </si>
  <si>
    <t>38</t>
  </si>
  <si>
    <t>03162970614</t>
  </si>
  <si>
    <t xml:space="preserve">Vittoria Costruzioni S.r.l. </t>
  </si>
  <si>
    <t>03002660615</t>
  </si>
  <si>
    <t xml:space="preserve">Piccolo Costruzioni S.r.l. </t>
  </si>
  <si>
    <t>01447790765</t>
  </si>
  <si>
    <t xml:space="preserve">I.C.E.L.   S.r.l. </t>
  </si>
  <si>
    <t>03658590611</t>
  </si>
  <si>
    <t xml:space="preserve">R.S. Appalti S.r.l. </t>
  </si>
  <si>
    <t>39</t>
  </si>
  <si>
    <t>03523710618</t>
  </si>
  <si>
    <t xml:space="preserve">Metanova S.r.l. </t>
  </si>
  <si>
    <t>03541191213</t>
  </si>
  <si>
    <t xml:space="preserve">Gemis  S.r.l. </t>
  </si>
  <si>
    <t>40</t>
  </si>
  <si>
    <t>02041880648</t>
  </si>
  <si>
    <t xml:space="preserve">Pragma Costruzioni Generali S.r.l. </t>
  </si>
  <si>
    <t>00391280443</t>
  </si>
  <si>
    <t xml:space="preserve">Asfaltronto  S.r.l. </t>
  </si>
  <si>
    <t>03834970653</t>
  </si>
  <si>
    <t xml:space="preserve">Igra S.r.l. </t>
  </si>
  <si>
    <t>41</t>
  </si>
  <si>
    <t>04822710655</t>
  </si>
  <si>
    <t xml:space="preserve">Alfa e Omega Costruzioni S.r.l. </t>
  </si>
  <si>
    <t>06193171219</t>
  </si>
  <si>
    <t xml:space="preserve">IM.A.F.  S.r.l. </t>
  </si>
  <si>
    <t>42</t>
  </si>
  <si>
    <t>02912270614</t>
  </si>
  <si>
    <t>Artemide S.r.l.</t>
  </si>
  <si>
    <t>00676830953</t>
  </si>
  <si>
    <t>CO.SA.CO.  S.r.l.</t>
  </si>
  <si>
    <t>43</t>
  </si>
  <si>
    <t>01064610916</t>
  </si>
  <si>
    <t>MA.CO.GE.  S.r.l.</t>
  </si>
  <si>
    <t>06555141214</t>
  </si>
  <si>
    <t xml:space="preserve">Costruzioni Generali Sud S.r.l. </t>
  </si>
  <si>
    <t>03485600617</t>
  </si>
  <si>
    <t xml:space="preserve">Comed  S.r.l. </t>
  </si>
  <si>
    <t>01235490693</t>
  </si>
  <si>
    <t xml:space="preserve">Tenaglia S.r.l. </t>
  </si>
  <si>
    <t>44</t>
  </si>
  <si>
    <t>02189740695</t>
  </si>
  <si>
    <t>Strade e Ambiente S.r.l.</t>
  </si>
  <si>
    <t>02314440609</t>
  </si>
  <si>
    <t xml:space="preserve">Parente Attilio &amp; Riccardo S.r.l. </t>
  </si>
  <si>
    <t>01480740602</t>
  </si>
  <si>
    <t>Delta Lavori S.p.A.</t>
  </si>
  <si>
    <t>03004880872</t>
  </si>
  <si>
    <t xml:space="preserve">Repin S.r.l. </t>
  </si>
  <si>
    <t>02457280580</t>
  </si>
  <si>
    <t xml:space="preserve">SE.GI.  S.p.A. </t>
  </si>
  <si>
    <t>01377930761</t>
  </si>
  <si>
    <t xml:space="preserve">Millenium Costruzioni S.r.l. </t>
  </si>
  <si>
    <t>00722570405</t>
  </si>
  <si>
    <t>C.L.A.F.C. Soc. Coop. Costruzioni Generali</t>
  </si>
  <si>
    <t>01674150402</t>
  </si>
  <si>
    <t xml:space="preserve">Edilturci  S.r.l. </t>
  </si>
  <si>
    <t>01413010438</t>
  </si>
  <si>
    <t xml:space="preserve">Edilasfalti  S.r.l. </t>
  </si>
  <si>
    <t>CHRNDR62E01C424B</t>
  </si>
  <si>
    <t>Chirulli Andrea</t>
  </si>
  <si>
    <t>45</t>
  </si>
  <si>
    <t>01692910746</t>
  </si>
  <si>
    <t xml:space="preserve">Cogeir Costruzioni e Gestioni S.r.l. </t>
  </si>
  <si>
    <t>04806590875</t>
  </si>
  <si>
    <t xml:space="preserve">Ingallina S.r.l. </t>
  </si>
  <si>
    <t>01713060430</t>
  </si>
  <si>
    <t>Maccari Giancarlo Costruzioni S..rl. Unipersonale</t>
  </si>
  <si>
    <t>46</t>
  </si>
  <si>
    <t>00613780436</t>
  </si>
  <si>
    <t>Dalmazi   S.r.l.</t>
  </si>
  <si>
    <t>11196801002</t>
  </si>
  <si>
    <t>Giovannini Costruzioni S.a.s.</t>
  </si>
  <si>
    <t>01978310546</t>
  </si>
  <si>
    <t>Seprim  S.a.s.</t>
  </si>
  <si>
    <t>47</t>
  </si>
  <si>
    <t>02745870549</t>
  </si>
  <si>
    <t xml:space="preserve">Ediltrevi di Paggi S.r.l. </t>
  </si>
  <si>
    <t>01672230438</t>
  </si>
  <si>
    <t xml:space="preserve">Papa Nicola S.r.l. </t>
  </si>
  <si>
    <t>00851590679</t>
  </si>
  <si>
    <t xml:space="preserve">Cogi  S.r.l. </t>
  </si>
  <si>
    <t>48</t>
  </si>
  <si>
    <t>02852230586</t>
  </si>
  <si>
    <t>S.C.P. Società Costruzioni Progettazioni  a r.l.</t>
  </si>
  <si>
    <t>00596450551</t>
  </si>
  <si>
    <t xml:space="preserve">Alto  Soc. Coop. </t>
  </si>
  <si>
    <t>00124050402</t>
  </si>
  <si>
    <t>S.C.O.T.  Società Costruzioni Ofelio Torri S.r.l.</t>
  </si>
  <si>
    <t>02487951200</t>
  </si>
  <si>
    <t>CO.AR.CO. Consorzi Artigiani Costruttori società consortile a r.l.</t>
  </si>
  <si>
    <t>00277730594</t>
  </si>
  <si>
    <t>I.GE.CO.  S.r.l.</t>
  </si>
  <si>
    <t>02202050692</t>
  </si>
  <si>
    <t>Bucco Costruzioni S.r.l.</t>
  </si>
  <si>
    <t>49</t>
  </si>
  <si>
    <t>00050970706</t>
  </si>
  <si>
    <t>Adriatica Strade A-STRA  S.p.A.</t>
  </si>
  <si>
    <t>00166360545</t>
  </si>
  <si>
    <t xml:space="preserve">Gosti S.r.l. </t>
  </si>
  <si>
    <t>07709330588</t>
  </si>
  <si>
    <t xml:space="preserve">Edil Moter S.r.l. </t>
  </si>
  <si>
    <t>02306670395</t>
  </si>
  <si>
    <t xml:space="preserve">CGS Consolidamenti S.r.l. </t>
  </si>
  <si>
    <t>01977310034</t>
  </si>
  <si>
    <t>Edilpresta Costruzioni S.r.l.</t>
  </si>
  <si>
    <t>01984970515</t>
  </si>
  <si>
    <t xml:space="preserve">Procelli Costruzioni S.r.l. </t>
  </si>
  <si>
    <t>01439130590</t>
  </si>
  <si>
    <t>Sigmatau  S.r.l.</t>
  </si>
  <si>
    <t>01170840548</t>
  </si>
  <si>
    <t xml:space="preserve">Tecnostrade S.r.l. </t>
  </si>
  <si>
    <t>01462980556</t>
  </si>
  <si>
    <t xml:space="preserve">C.M.T. Conglomerati Medio Tevere S.r.l. </t>
  </si>
  <si>
    <t>02020341208</t>
  </si>
  <si>
    <t xml:space="preserve">Giovane Strada S.r.l. </t>
  </si>
  <si>
    <t>50</t>
  </si>
  <si>
    <t>03398980403</t>
  </si>
  <si>
    <t>Perini Costruzioni S.r.l.</t>
  </si>
  <si>
    <t>01347390682</t>
  </si>
  <si>
    <t xml:space="preserve">Appalti Engineering  S.r.l. </t>
  </si>
  <si>
    <t>01231000447</t>
  </si>
  <si>
    <t xml:space="preserve">Ubaldi Costruzioni S.p.A. </t>
  </si>
  <si>
    <t>00937910404</t>
  </si>
  <si>
    <t xml:space="preserve">P.P.G. Di Mengozzi Marzio  &amp; C. S.n.c. </t>
  </si>
  <si>
    <t>00764990370</t>
  </si>
  <si>
    <t>C.I.M.S.  S.c.r.l.</t>
  </si>
  <si>
    <t>01548290764</t>
  </si>
  <si>
    <t xml:space="preserve">Del Prete Carmela S.r.l. </t>
  </si>
  <si>
    <t>51</t>
  </si>
  <si>
    <t>DNINCL60E21I305S</t>
  </si>
  <si>
    <t>Nicola Di Noia</t>
  </si>
  <si>
    <t>01675050767</t>
  </si>
  <si>
    <t xml:space="preserve">Montanarella Costruzioni S.r.l. </t>
  </si>
  <si>
    <t>02577590751</t>
  </si>
  <si>
    <t>Rizzo Costruzioni S.a.s. Di Rizzo Giampiero e C.</t>
  </si>
  <si>
    <t>52</t>
  </si>
  <si>
    <t>02917390755</t>
  </si>
  <si>
    <t>Sud Segnal S.r.l.</t>
  </si>
  <si>
    <t>02279190751</t>
  </si>
  <si>
    <t xml:space="preserve">Nuova Fise S.r.l. </t>
  </si>
  <si>
    <t>00417030541</t>
  </si>
  <si>
    <t xml:space="preserve">G.M.P.  S.p.A. </t>
  </si>
  <si>
    <t>00302420542</t>
  </si>
  <si>
    <t xml:space="preserve">Bies  S.r.l. </t>
  </si>
  <si>
    <t>01343350557</t>
  </si>
  <si>
    <t>Giubilei  S.r.l.</t>
  </si>
  <si>
    <t>01102720586</t>
  </si>
  <si>
    <t xml:space="preserve">A.S.  Appalti Stradali S.r.l. </t>
  </si>
  <si>
    <t>01818970699</t>
  </si>
  <si>
    <t xml:space="preserve">CO.GE.PRI.  S.r.l. </t>
  </si>
  <si>
    <t>07363840583</t>
  </si>
  <si>
    <t xml:space="preserve">Costruzioni e Strade S.r.l. </t>
  </si>
  <si>
    <t>53</t>
  </si>
  <si>
    <t>01771030762</t>
  </si>
  <si>
    <t xml:space="preserve">Pascale Prefabbricati S.r.l. </t>
  </si>
  <si>
    <t>01293400626</t>
  </si>
  <si>
    <t xml:space="preserve">Alpin S.r.l. </t>
  </si>
  <si>
    <t>02308140611</t>
  </si>
  <si>
    <t>Ghea Sistsem S.r.l.</t>
  </si>
  <si>
    <t>01200280426</t>
  </si>
  <si>
    <t xml:space="preserve">Cav. Aldo Ilari S.n.c. Di Ilari Sandro &amp; C. </t>
  </si>
  <si>
    <t>00255740557</t>
  </si>
  <si>
    <t xml:space="preserve">SO.CO.GI. S.r.l. </t>
  </si>
  <si>
    <t>00159800366</t>
  </si>
  <si>
    <t>C.E.T.   Soc. Coop.</t>
  </si>
  <si>
    <t>03458520610</t>
  </si>
  <si>
    <t>CO.GE.STRA.  S.r.l. Costruzioni Generali Stradali</t>
  </si>
  <si>
    <t>00298880303</t>
  </si>
  <si>
    <t>I.CO.P.  S.p.A.</t>
  </si>
  <si>
    <t>02378870360</t>
  </si>
  <si>
    <t>Zaccaria Costruzioni S.r.l.</t>
  </si>
  <si>
    <t>02168670541</t>
  </si>
  <si>
    <t xml:space="preserve">Antonini S.r.l. </t>
  </si>
  <si>
    <t>54</t>
  </si>
  <si>
    <t>02566230542</t>
  </si>
  <si>
    <t>Assisi Strade S.r.l.</t>
  </si>
  <si>
    <t>00128240199</t>
  </si>
  <si>
    <t>Paolo Beltrami S.p.A.</t>
  </si>
  <si>
    <t>00154960363</t>
  </si>
  <si>
    <t xml:space="preserve">B.A.T.E.A. Soc. Coop. Di Lavoro </t>
  </si>
  <si>
    <t>00610460206</t>
  </si>
  <si>
    <t xml:space="preserve">Sandrini S.p.A. </t>
  </si>
  <si>
    <t>00240200352</t>
  </si>
  <si>
    <t>Bellocchi Spero &amp; C. S.r.l.</t>
  </si>
  <si>
    <t>00916510365</t>
  </si>
  <si>
    <t>CME Consorzio Imprenditori Edili Soc. Coop.</t>
  </si>
  <si>
    <t>03421340617</t>
  </si>
  <si>
    <t>Consorzio Stabile Aries  S.c.a.r.l.</t>
  </si>
  <si>
    <t>00166950345</t>
  </si>
  <si>
    <t>F.lli Manghi S.p.A.</t>
  </si>
  <si>
    <t>02079260341</t>
  </si>
  <si>
    <t xml:space="preserve">CO.IM.PA. Consorzio Imprese Parmensi </t>
  </si>
  <si>
    <t>01848780274</t>
  </si>
  <si>
    <t xml:space="preserve">Anese  S.r.l. </t>
  </si>
  <si>
    <t>00103210514</t>
  </si>
  <si>
    <t xml:space="preserve">Gellini Giovanni &amp; Figlio  S.n.c. </t>
  </si>
  <si>
    <t>00070280391</t>
  </si>
  <si>
    <t xml:space="preserve">Acmar  S.c.p.a. </t>
  </si>
  <si>
    <t>02764870362</t>
  </si>
  <si>
    <t xml:space="preserve">Fea  S.r.l. </t>
  </si>
  <si>
    <t>55</t>
  </si>
  <si>
    <t>01000500353</t>
  </si>
  <si>
    <t xml:space="preserve">Far  S.r.l. </t>
  </si>
  <si>
    <t>00447840356</t>
  </si>
  <si>
    <t>Consorzio fra Costruttori soc. coop.</t>
  </si>
  <si>
    <t>02052930548</t>
  </si>
  <si>
    <t xml:space="preserve">PAV.I.  S.r.l. </t>
  </si>
  <si>
    <t>00215070236</t>
  </si>
  <si>
    <t>Sitta S.r.l.</t>
  </si>
  <si>
    <t>02487720241</t>
  </si>
  <si>
    <t>Steda  S.p.A.</t>
  </si>
  <si>
    <t>01223000439</t>
  </si>
  <si>
    <t>Ferretti S.r.l. Unipersonale</t>
  </si>
  <si>
    <t>56</t>
  </si>
  <si>
    <t>02276690415</t>
  </si>
  <si>
    <t>PGM  Costruzioni S.r.l.</t>
  </si>
  <si>
    <t>01206370411</t>
  </si>
  <si>
    <t xml:space="preserve">Maffei  S.r.l. </t>
  </si>
  <si>
    <t>02297830602</t>
  </si>
  <si>
    <t xml:space="preserve">Vincenzo Di Pede S.r.l. </t>
  </si>
  <si>
    <t>57</t>
  </si>
  <si>
    <t>02302060609</t>
  </si>
  <si>
    <t xml:space="preserve">Tecn.eco. Strade S.r.l. </t>
  </si>
  <si>
    <t>05274670586</t>
  </si>
  <si>
    <t xml:space="preserve">Simar Appalti S.r.l. </t>
  </si>
  <si>
    <t>58</t>
  </si>
  <si>
    <t>01836930592</t>
  </si>
  <si>
    <t xml:space="preserve">Edilmec  S.r.l. </t>
  </si>
  <si>
    <t>01687570448</t>
  </si>
  <si>
    <t xml:space="preserve">Pinto Costruzioni S.r.l. </t>
  </si>
  <si>
    <t>02782530618</t>
  </si>
  <si>
    <t xml:space="preserve">Q 5  S.r.l. </t>
  </si>
  <si>
    <t>59</t>
  </si>
  <si>
    <t>00441900446</t>
  </si>
  <si>
    <t xml:space="preserve">Elettro Stella S.r.l. </t>
  </si>
  <si>
    <t>00302090949</t>
  </si>
  <si>
    <t>Spinosa Costruzioni Generali S.p.A.</t>
  </si>
  <si>
    <t>11575641003</t>
  </si>
  <si>
    <t>Consorzio DEA S.c.r.l.</t>
  </si>
  <si>
    <t>01905100168</t>
  </si>
  <si>
    <t xml:space="preserve">Cabrini Albino S.r.l. </t>
  </si>
  <si>
    <t>01685300400</t>
  </si>
  <si>
    <t xml:space="preserve">Consorzio Artigiano Romagnolo C.A.R. Soc. Cooperativa </t>
  </si>
  <si>
    <t>02736870581</t>
  </si>
  <si>
    <t>CGS  S.p.A.</t>
  </si>
  <si>
    <t>60</t>
  </si>
  <si>
    <t>01505540664</t>
  </si>
  <si>
    <t xml:space="preserve">Tecnica del Territorio S.r.l. </t>
  </si>
  <si>
    <t>02600790618</t>
  </si>
  <si>
    <t xml:space="preserve">D'Alessandro Lavori S.r.l. </t>
  </si>
  <si>
    <t>00162500540</t>
  </si>
  <si>
    <t xml:space="preserve">Spinelli &amp; Mannocchi  S.r.l. </t>
  </si>
  <si>
    <t>06849841009</t>
  </si>
  <si>
    <t xml:space="preserve">Preneste Appalti S.p.A. </t>
  </si>
  <si>
    <t>01563040516</t>
  </si>
  <si>
    <t xml:space="preserve">Lucos S.r.l. </t>
  </si>
  <si>
    <t>03485840262</t>
  </si>
  <si>
    <t xml:space="preserve">Adico S.r.l. </t>
  </si>
  <si>
    <t>61</t>
  </si>
  <si>
    <t>00133250258</t>
  </si>
  <si>
    <t xml:space="preserve">Edil Costruzioni S.r.l. </t>
  </si>
  <si>
    <t>00720610427</t>
  </si>
  <si>
    <t xml:space="preserve">GPL Costruzioni Generali S.r.l. </t>
  </si>
  <si>
    <t>MO.VI.TER.  S.r.l.</t>
  </si>
  <si>
    <t>62</t>
  </si>
  <si>
    <t>06414750585</t>
  </si>
  <si>
    <t xml:space="preserve">Romana Costruzioni S.p.A. </t>
  </si>
  <si>
    <t>00179400411</t>
  </si>
  <si>
    <t>SESAM Costruzioni S.r.l.</t>
  </si>
  <si>
    <t>63</t>
  </si>
  <si>
    <t>01601721200</t>
  </si>
  <si>
    <t>Mazzoni Group  S.p.A.</t>
  </si>
  <si>
    <t>02513990420</t>
  </si>
  <si>
    <t>CO.PRO.LA. Consorzio Produzione Lavoro Artigiano</t>
  </si>
  <si>
    <t>01078810411</t>
  </si>
  <si>
    <t>Gambuti Costruzioni  S.r.l.</t>
  </si>
  <si>
    <t>64</t>
  </si>
  <si>
    <t>02084890413</t>
  </si>
  <si>
    <t>Brizzi Costruzioni S.n.c.  Di Brizzi Giancarlo e Gherardo</t>
  </si>
  <si>
    <t>05320721003</t>
  </si>
  <si>
    <t xml:space="preserve">CO.GE.PRE.  S.r.l. </t>
  </si>
  <si>
    <t>65</t>
  </si>
  <si>
    <t>05778151000</t>
  </si>
  <si>
    <t>Chiara Appalti S.r.l.</t>
  </si>
  <si>
    <t>08397900583</t>
  </si>
  <si>
    <t>Edilstrade Gubbio  S.r.l.</t>
  </si>
  <si>
    <t>66</t>
  </si>
  <si>
    <t>02298750411</t>
  </si>
  <si>
    <t xml:space="preserve">Campitelli CLC  S.r.l. </t>
  </si>
  <si>
    <t>02610580546</t>
  </si>
  <si>
    <t xml:space="preserve">Rad Service S.r.l. </t>
  </si>
  <si>
    <t>00099670671</t>
  </si>
  <si>
    <t xml:space="preserve">SO.CA.BI.   S.r.l. </t>
  </si>
  <si>
    <t>07831360636</t>
  </si>
  <si>
    <t xml:space="preserve">Impromed Consorzio Stabile S.p.A. </t>
  </si>
  <si>
    <t>00980060297</t>
  </si>
  <si>
    <t xml:space="preserve">SO.GE.CO. S.p.A. </t>
  </si>
  <si>
    <t>01273960557</t>
  </si>
  <si>
    <t xml:space="preserve">Tommasoni S.r.l. </t>
  </si>
  <si>
    <t>06561901007</t>
  </si>
  <si>
    <t xml:space="preserve">Forti  S.r.l. </t>
  </si>
  <si>
    <t>01790970444</t>
  </si>
  <si>
    <t xml:space="preserve">Sabatini Costruzioni  S.r.l. </t>
  </si>
  <si>
    <t>01468560675</t>
  </si>
  <si>
    <t xml:space="preserve">Fedele Di Donato  S.r.l. </t>
  </si>
  <si>
    <t>02812780613</t>
  </si>
  <si>
    <t xml:space="preserve">Euro Strade S.r.l. </t>
  </si>
  <si>
    <t>00162310304</t>
  </si>
  <si>
    <t xml:space="preserve">Friulana Bitumi S.r.l. </t>
  </si>
  <si>
    <t>04685370829</t>
  </si>
  <si>
    <t xml:space="preserve">Ital System  S.p.A. </t>
  </si>
  <si>
    <t>01681310346</t>
  </si>
  <si>
    <t xml:space="preserve">Granelli Costruzioni S.r.l. </t>
  </si>
  <si>
    <t>01837350683</t>
  </si>
  <si>
    <t xml:space="preserve">Piserchia Costruzioni S.r.l. </t>
  </si>
  <si>
    <t>01643310590</t>
  </si>
  <si>
    <t xml:space="preserve">Di Cesare Gino S.r.l. </t>
  </si>
  <si>
    <t>01601760760</t>
  </si>
  <si>
    <t xml:space="preserve">Pace Rocco Costruzioni S.r.l. </t>
  </si>
  <si>
    <t>67</t>
  </si>
  <si>
    <t>01028940763</t>
  </si>
  <si>
    <t xml:space="preserve">Comes  S.r.l. </t>
  </si>
  <si>
    <t>02932420363</t>
  </si>
  <si>
    <t xml:space="preserve">Arletti S.r.l. </t>
  </si>
  <si>
    <t>00747200277</t>
  </si>
  <si>
    <t xml:space="preserve">F.lli Demo Costruzioni S.r.l. </t>
  </si>
  <si>
    <t>01798650402</t>
  </si>
  <si>
    <t xml:space="preserve">Zambelli S.r.l. </t>
  </si>
  <si>
    <t>01045720594</t>
  </si>
  <si>
    <t xml:space="preserve">Terramare  S.r.l. </t>
  </si>
  <si>
    <t>68</t>
  </si>
  <si>
    <t>00105060594</t>
  </si>
  <si>
    <t xml:space="preserve">Costruzioni Elettromeccaniche CO.E.M.  S.r.l. Di Maggioni G. S.r.l. </t>
  </si>
  <si>
    <t>00343100517</t>
  </si>
  <si>
    <t xml:space="preserve">M.B.F.  Edilizia S.p.A. </t>
  </si>
  <si>
    <t>69</t>
  </si>
  <si>
    <t>01286830524</t>
  </si>
  <si>
    <t xml:space="preserve">Masini Strade S.r.l. </t>
  </si>
  <si>
    <t>02508250616</t>
  </si>
  <si>
    <t xml:space="preserve">CO.PI. Engineering  S.r.l. </t>
  </si>
  <si>
    <t>70</t>
  </si>
  <si>
    <t>03391440611</t>
  </si>
  <si>
    <t xml:space="preserve">CO.GE. Service S.r.l. </t>
  </si>
  <si>
    <t>02278850595</t>
  </si>
  <si>
    <t xml:space="preserve">Acos  S.r.l. </t>
  </si>
  <si>
    <t>00133910935</t>
  </si>
  <si>
    <t xml:space="preserve">Polese  S.p.A. </t>
  </si>
  <si>
    <t>03276730243</t>
  </si>
  <si>
    <t>Costruzioni Generali Girardini S.p.A.</t>
  </si>
  <si>
    <t>00163320302</t>
  </si>
  <si>
    <t xml:space="preserve">Costruzioni Cicuttin S.r.l. </t>
  </si>
  <si>
    <t>00088180534</t>
  </si>
  <si>
    <t xml:space="preserve">F.lli Massai S.r.l. </t>
  </si>
  <si>
    <t>00323030429</t>
  </si>
  <si>
    <t xml:space="preserve">Edra Ambiente soc. coop. </t>
  </si>
  <si>
    <t>01853580510</t>
  </si>
  <si>
    <t>Abils Consorzio Stabile</t>
  </si>
  <si>
    <t>00041510298</t>
  </si>
  <si>
    <t>Girardello S.p.A.</t>
  </si>
  <si>
    <t>00347140261</t>
  </si>
  <si>
    <t xml:space="preserve">Costruzioni Pellizzer S.r.l. </t>
  </si>
  <si>
    <t>00143270403</t>
  </si>
  <si>
    <t>L'Edilstrada S.r.l.</t>
  </si>
  <si>
    <t>71</t>
  </si>
  <si>
    <t>00549240406</t>
  </si>
  <si>
    <t xml:space="preserve">Consorzio Trasporti Riviera soc. coop. S.p.A. </t>
  </si>
  <si>
    <t>Mentucci Aldo S.r.l.</t>
  </si>
  <si>
    <t>72</t>
  </si>
  <si>
    <t>02432130413</t>
  </si>
  <si>
    <t>La Strada Soc. coop. A r.l.</t>
  </si>
  <si>
    <t>00702800194</t>
  </si>
  <si>
    <t>Aroldi F.lli S.n.c. Di Aroldi Franco e Cesare</t>
  </si>
  <si>
    <t>73</t>
  </si>
  <si>
    <t>01826410340</t>
  </si>
  <si>
    <t xml:space="preserve">Numanti Pier Luigi &amp; Rossi Enzo S.n.c. </t>
  </si>
  <si>
    <t>03048380541</t>
  </si>
  <si>
    <t xml:space="preserve">Lepri  S.r.l. </t>
  </si>
  <si>
    <t>02457600613</t>
  </si>
  <si>
    <t xml:space="preserve">Raimondo Costruzioni S.r.l. </t>
  </si>
  <si>
    <t>01691470676</t>
  </si>
  <si>
    <t xml:space="preserve">L.P.G.  S.r.l. </t>
  </si>
  <si>
    <t>74</t>
  </si>
  <si>
    <t>01963520687</t>
  </si>
  <si>
    <t xml:space="preserve">Cascini Costruzioni S.r.l. </t>
  </si>
  <si>
    <t>00140990409</t>
  </si>
  <si>
    <t>CONSCOOP Consorzio fra Cooperative di Produzione e Lavoro</t>
  </si>
  <si>
    <t>01787240272</t>
  </si>
  <si>
    <t xml:space="preserve">Cav. Pietro &amp; Sandrino Drigo S.r.l. </t>
  </si>
  <si>
    <t>75</t>
  </si>
  <si>
    <t>01489990263</t>
  </si>
  <si>
    <t xml:space="preserve">Livenza Costruzioni S.r.l. </t>
  </si>
  <si>
    <t>01698170766</t>
  </si>
  <si>
    <t xml:space="preserve">Troiano  S.a.s. Di Troiano Lucio &amp; C. </t>
  </si>
  <si>
    <t>01733830606</t>
  </si>
  <si>
    <t xml:space="preserve">Benito Stirpe S.p.A. </t>
  </si>
  <si>
    <t>00518590773</t>
  </si>
  <si>
    <t xml:space="preserve">Sassi Strade S.r.l. </t>
  </si>
  <si>
    <t>04352140653</t>
  </si>
  <si>
    <t xml:space="preserve">GFA  S.r.l. </t>
  </si>
  <si>
    <t>76</t>
  </si>
  <si>
    <t>04869560658</t>
  </si>
  <si>
    <t xml:space="preserve">R.F.E. Costruzioni  S.r.l. </t>
  </si>
  <si>
    <t>01432440590</t>
  </si>
  <si>
    <t xml:space="preserve">D'Angelo Costruzioni  S.r.l. </t>
  </si>
  <si>
    <t>00518580774</t>
  </si>
  <si>
    <t>01652680669</t>
  </si>
  <si>
    <t>Taddei  S.p.A.</t>
  </si>
  <si>
    <t>00236430757</t>
  </si>
  <si>
    <t>Nuzzaci  Strade  S.r.l.</t>
  </si>
  <si>
    <t>00817920341</t>
  </si>
  <si>
    <t>Piazza Franco  S.p.A.</t>
  </si>
  <si>
    <t>L.E.MA.PO.D.  S.p.A.</t>
  </si>
  <si>
    <t>01591540792</t>
  </si>
  <si>
    <t>Costruzioni Procopio S.r.l.</t>
  </si>
  <si>
    <t>77</t>
  </si>
  <si>
    <t>00379580798</t>
  </si>
  <si>
    <t xml:space="preserve">Cogecon  S.r.l. </t>
  </si>
  <si>
    <t>02712470794</t>
  </si>
  <si>
    <t xml:space="preserve">Sirianni S.r.l. </t>
  </si>
  <si>
    <t>01501660763</t>
  </si>
  <si>
    <t xml:space="preserve">Geom. Giuseppe Bocchetta S.r.l. </t>
  </si>
  <si>
    <t>11273111002</t>
  </si>
  <si>
    <t xml:space="preserve">C.C.G.  S.r.l. </t>
  </si>
  <si>
    <t>78</t>
  </si>
  <si>
    <t>VZLCRL52B08C856F</t>
  </si>
  <si>
    <t>Geom. Vizioli Carlo di Carlo Vizioli</t>
  </si>
  <si>
    <t>02024660348</t>
  </si>
  <si>
    <t xml:space="preserve">Toscani Dino  S.r.l. </t>
  </si>
  <si>
    <t>00454840778</t>
  </si>
  <si>
    <t>EDIL.CO.   S.r.l.</t>
  </si>
  <si>
    <t>01777270438</t>
  </si>
  <si>
    <t>Mecella S.r.l.</t>
  </si>
  <si>
    <t>79</t>
  </si>
  <si>
    <t>00470530429</t>
  </si>
  <si>
    <t xml:space="preserve">Edilpiazzali S.n.c. Di Scortichini G. &amp; C. </t>
  </si>
  <si>
    <t>01516780762</t>
  </si>
  <si>
    <t xml:space="preserve">Edil Vulture S.r.l. </t>
  </si>
  <si>
    <t>80</t>
  </si>
  <si>
    <t>01697750766</t>
  </si>
  <si>
    <t xml:space="preserve">Isap  S.r.l. </t>
  </si>
  <si>
    <t>01642530768</t>
  </si>
  <si>
    <t>CM Impianti  S.r.l.</t>
  </si>
  <si>
    <t>02018720348</t>
  </si>
  <si>
    <t>Tirri Felice  S.r.l.</t>
  </si>
  <si>
    <t>02054160276</t>
  </si>
  <si>
    <t>Tiozzo Gianfranco S.r.l.</t>
  </si>
  <si>
    <t>02013670407</t>
  </si>
  <si>
    <t xml:space="preserve">Impresa Mattei S.r.l. </t>
  </si>
  <si>
    <t>01781380348</t>
  </si>
  <si>
    <t xml:space="preserve">MC  S.r.l. </t>
  </si>
  <si>
    <t>81</t>
  </si>
  <si>
    <t>02102530348</t>
  </si>
  <si>
    <t xml:space="preserve">Gabelli  S.r.l. </t>
  </si>
  <si>
    <t>PRLDNC34S12I285I</t>
  </si>
  <si>
    <t>Perlini Domenico</t>
  </si>
  <si>
    <t>82</t>
  </si>
  <si>
    <t>03335270231</t>
  </si>
  <si>
    <t>Safital  S.r.l.</t>
  </si>
  <si>
    <t>ZNNRRT75D03C219J</t>
  </si>
  <si>
    <t xml:space="preserve">Zannini Roberto </t>
  </si>
  <si>
    <t>00697560357</t>
  </si>
  <si>
    <t>CORMA Consorzio Ruspisti Montani Associati</t>
  </si>
  <si>
    <t>03103040402</t>
  </si>
  <si>
    <t>Antonini Gregorio &amp; C. S.n.c.</t>
  </si>
  <si>
    <t>83</t>
  </si>
  <si>
    <t>02160300402</t>
  </si>
  <si>
    <t xml:space="preserve">Ambrogetti S.r.l. </t>
  </si>
  <si>
    <t>01645130368</t>
  </si>
  <si>
    <t xml:space="preserve">Asfalti Zaniboni  S.a.s. Di Zaniboni Aldo &amp; C. </t>
  </si>
  <si>
    <t>00205160427</t>
  </si>
  <si>
    <t xml:space="preserve">Torelli Dottori S.p.A. </t>
  </si>
  <si>
    <t>00193010410</t>
  </si>
  <si>
    <t>RPA  S.r.l. Risanamento Protezione Ambiente</t>
  </si>
  <si>
    <t>01313930412</t>
  </si>
  <si>
    <t>Fabbri Costruzioni S.r.l.</t>
  </si>
  <si>
    <t>84</t>
  </si>
  <si>
    <t>02211250414</t>
  </si>
  <si>
    <t xml:space="preserve">Battistini Curzio  S.r.l. </t>
  </si>
  <si>
    <t>01996190540</t>
  </si>
  <si>
    <t xml:space="preserve">Bondini  S.r.l. </t>
  </si>
  <si>
    <t>85</t>
  </si>
  <si>
    <t>02233350418</t>
  </si>
  <si>
    <t xml:space="preserve">Costruzioni ing. Perfetti S.r.l. </t>
  </si>
  <si>
    <t>01079580419</t>
  </si>
  <si>
    <t>DE.A. Costruzioni S.r.l.</t>
  </si>
  <si>
    <t>86</t>
  </si>
  <si>
    <t>00397830415</t>
  </si>
  <si>
    <t>Boscarini Costruzioni S.r.l.</t>
  </si>
  <si>
    <t>01250740519</t>
  </si>
  <si>
    <t>LAV.ES.MAT.I.  S.r.l.</t>
  </si>
  <si>
    <t>01180690446</t>
  </si>
  <si>
    <t>Socab   S.r.l.</t>
  </si>
  <si>
    <t>00092080431</t>
  </si>
  <si>
    <t xml:space="preserve">Sielpa   S.r.l. </t>
  </si>
  <si>
    <t>02217800396</t>
  </si>
  <si>
    <t>Consorzio Stabile Terra Soc. Cons. a r.l.</t>
  </si>
  <si>
    <t>87</t>
  </si>
  <si>
    <t>00323190371</t>
  </si>
  <si>
    <t>C.A.S.P. Valle del Brasimone</t>
  </si>
  <si>
    <t>01018630424</t>
  </si>
  <si>
    <t xml:space="preserve">Fatma  S.p.A. </t>
  </si>
  <si>
    <t>01289570424</t>
  </si>
  <si>
    <t>Mariotti Costruzioni S.r.l.</t>
  </si>
  <si>
    <t>01177500418</t>
  </si>
  <si>
    <t>S. &amp; P. Costruzioni S.r.l.</t>
  </si>
  <si>
    <t>05747800638</t>
  </si>
  <si>
    <t xml:space="preserve">Vetrano Salvatore S.r.l. </t>
  </si>
  <si>
    <t>88</t>
  </si>
  <si>
    <t>03574480657</t>
  </si>
  <si>
    <t>R.V.R. Costruzioni &amp; Consulting soc. coop.</t>
  </si>
  <si>
    <t>00095350443</t>
  </si>
  <si>
    <t xml:space="preserve">F.lli Quaresima Costruzioni S.r.l. </t>
  </si>
  <si>
    <t>89</t>
  </si>
  <si>
    <t>01380280444</t>
  </si>
  <si>
    <t>Agostini  S.r.l.</t>
  </si>
  <si>
    <t>00308730373</t>
  </si>
  <si>
    <t>C.E.I.S.A.   S.p.A.</t>
  </si>
  <si>
    <t>00468730445</t>
  </si>
  <si>
    <t xml:space="preserve">Cobit  S.r.l. </t>
  </si>
  <si>
    <t>01770980678</t>
  </si>
  <si>
    <t>Procaccia Costruzioni S.r.l.</t>
  </si>
  <si>
    <t>90</t>
  </si>
  <si>
    <t>01750570671</t>
  </si>
  <si>
    <t>Di Filippo Costruzioni S.r.l.</t>
  </si>
  <si>
    <t>01997520307</t>
  </si>
  <si>
    <t xml:space="preserve">Adriacos  S.r.l. </t>
  </si>
  <si>
    <t>00172820243</t>
  </si>
  <si>
    <t xml:space="preserve">Mubre  Costruzioni S.r.l. </t>
  </si>
  <si>
    <t>00675940415</t>
  </si>
  <si>
    <t>Costruzioni Nasoni S.r.l.</t>
  </si>
  <si>
    <t>91</t>
  </si>
  <si>
    <t>01698330014</t>
  </si>
  <si>
    <t xml:space="preserve">Bosco Italia S.p.A. </t>
  </si>
  <si>
    <t>10349041003</t>
  </si>
  <si>
    <t>Tifinvest  S.r.l.</t>
  </si>
  <si>
    <t>92</t>
  </si>
  <si>
    <t>03265150874</t>
  </si>
  <si>
    <t xml:space="preserve">MA.GI.  S.r.l. </t>
  </si>
  <si>
    <t>03045740713</t>
  </si>
  <si>
    <t xml:space="preserve">Valerio General Costruzioni S.r.l. </t>
  </si>
  <si>
    <t>93</t>
  </si>
  <si>
    <t>03614110710</t>
  </si>
  <si>
    <t xml:space="preserve">Impresa Daloiso S.r.l. </t>
  </si>
  <si>
    <t>01206810689</t>
  </si>
  <si>
    <t xml:space="preserve">Cardinale S.r.l. </t>
  </si>
  <si>
    <t>00475580411</t>
  </si>
  <si>
    <t>Marotta Macchine S.r.l.</t>
  </si>
  <si>
    <t>94</t>
  </si>
  <si>
    <t>02140610425</t>
  </si>
  <si>
    <t>Consorzio Stabile Marche</t>
  </si>
  <si>
    <t>01437120676</t>
  </si>
  <si>
    <t>Tecnoverde Costruzioni S.r.l.</t>
  </si>
  <si>
    <t>95</t>
  </si>
  <si>
    <t>PTLGNN58L18F690K</t>
  </si>
  <si>
    <t xml:space="preserve">General Costruzioni di Patella Giovanni </t>
  </si>
  <si>
    <t>01468850670</t>
  </si>
  <si>
    <t xml:space="preserve">CO.GE.T.  S.r.l. </t>
  </si>
  <si>
    <t>01371360692</t>
  </si>
  <si>
    <t>Adriatica Edilizia S.r.l. Unipersonale</t>
  </si>
  <si>
    <t>01781710668</t>
  </si>
  <si>
    <t>Consorzio Stabile Abruzzese Innovazione e Restauro</t>
  </si>
  <si>
    <t>03280450713</t>
  </si>
  <si>
    <t xml:space="preserve">Costruzioni Valerio S.r.l. </t>
  </si>
  <si>
    <t>96</t>
  </si>
  <si>
    <t>02798280737</t>
  </si>
  <si>
    <t>Costruzioni Di Taranto S.r.l.</t>
  </si>
  <si>
    <t>01297950287</t>
  </si>
  <si>
    <t>Veronese Impianti S.p.A.</t>
  </si>
  <si>
    <t>GNTVTR60B26H282V</t>
  </si>
  <si>
    <t>Impresa edile stradale Gentile geom. Vittorino</t>
  </si>
  <si>
    <t>97</t>
  </si>
  <si>
    <t>00932710577</t>
  </si>
  <si>
    <t>GE.SA.CO.  S.r.l. Unipersonale Artigiana</t>
  </si>
  <si>
    <t>00658420419</t>
  </si>
  <si>
    <t>Canghiari Costruzioni   S.r.l.</t>
  </si>
  <si>
    <t>98</t>
  </si>
  <si>
    <t>01266020419</t>
  </si>
  <si>
    <t>F.lli Ottaviani di Ottaviani Adriano e Carlo S.n.c.</t>
  </si>
  <si>
    <t>01806540546</t>
  </si>
  <si>
    <t>Paggi Adelmo S.r.l.</t>
  </si>
  <si>
    <t>00190550426</t>
  </si>
  <si>
    <t xml:space="preserve">Gruppo MA.PA. - Cannelloni Costruzioni S.r.l. </t>
  </si>
  <si>
    <t>99</t>
  </si>
  <si>
    <t>01626330433</t>
  </si>
  <si>
    <t xml:space="preserve">New Edil Costruzioni S.r.l. </t>
  </si>
  <si>
    <t>TCNZEI46S14M078Y</t>
  </si>
  <si>
    <t>Ticani Ezio</t>
  </si>
  <si>
    <t>01358500682</t>
  </si>
  <si>
    <t>Di Persio Costruzioni S.r.l.</t>
  </si>
  <si>
    <t>00100230416</t>
  </si>
  <si>
    <t>Nuova Cooperativa Selciatori P.C. A r.l.</t>
  </si>
  <si>
    <t>80087150589</t>
  </si>
  <si>
    <t xml:space="preserve">Mulazzani Italino S.p.A. </t>
  </si>
  <si>
    <t>100</t>
  </si>
  <si>
    <t>01562710432</t>
  </si>
  <si>
    <t>Nefer S.r.l.</t>
  </si>
  <si>
    <t>02077400410</t>
  </si>
  <si>
    <t xml:space="preserve">Mulazzani G. &amp; G. Costruzioni S.p.A. </t>
  </si>
  <si>
    <t>02187800426</t>
  </si>
  <si>
    <t xml:space="preserve">Fiori Costruzioni  S.r.l. </t>
  </si>
  <si>
    <t>101</t>
  </si>
  <si>
    <t>02454450418</t>
  </si>
  <si>
    <t xml:space="preserve">Pretelli S..rl. </t>
  </si>
  <si>
    <t>Impresa Edile Stradale GUIDI GIOVANNI S.r.l.</t>
  </si>
  <si>
    <t>02258160411</t>
  </si>
  <si>
    <t xml:space="preserve">Edil Millennium S.r.l. </t>
  </si>
  <si>
    <t xml:space="preserve">Gamma S.n.c. Di Macchi Giovanna &amp; c. </t>
  </si>
  <si>
    <t>01334010418</t>
  </si>
  <si>
    <t xml:space="preserve">Laso Costruzioni S.r.l. </t>
  </si>
  <si>
    <t>81000950428</t>
  </si>
  <si>
    <t xml:space="preserve">Edilgenga S.r.l. </t>
  </si>
  <si>
    <t>Rossi S.r.l. Costruzioni e Restauri</t>
  </si>
  <si>
    <t>00965790413</t>
  </si>
  <si>
    <t xml:space="preserve">S.C.R. Italia S.r.l. </t>
  </si>
  <si>
    <t xml:space="preserve">Lancia S.r.l. </t>
  </si>
  <si>
    <t>02182570396</t>
  </si>
  <si>
    <t>RICCI S.r.l. Forniture Alimentari</t>
  </si>
  <si>
    <t>Società Cooperativa SISTEMA MUSEO</t>
  </si>
  <si>
    <t>102</t>
  </si>
  <si>
    <t xml:space="preserve">COMEDIA Soc. Coop. </t>
  </si>
  <si>
    <t xml:space="preserve">Comedia Soc. Coop. </t>
  </si>
  <si>
    <t>104</t>
  </si>
  <si>
    <t>Società Cooperativa Culture</t>
  </si>
  <si>
    <t>05794880822</t>
  </si>
  <si>
    <t>VM Agency S.r.l. Di Vincenzo Montanelli</t>
  </si>
  <si>
    <t>05465101219</t>
  </si>
  <si>
    <t xml:space="preserve">Hullabaloo S.r.l. </t>
  </si>
  <si>
    <t>05097250152</t>
  </si>
  <si>
    <t xml:space="preserve">CO.PA.T. Soc. Coop. </t>
  </si>
  <si>
    <t xml:space="preserve">COSTRUZIONI NASONI S.r.l. </t>
  </si>
  <si>
    <t>C.M.T.T.  Soc. Coop.  A r.l.</t>
  </si>
  <si>
    <t xml:space="preserve">Pesaresi Giuseppe S.p.A. </t>
  </si>
  <si>
    <t>00481670586</t>
  </si>
  <si>
    <t xml:space="preserve">Pavimental S.p.A. </t>
  </si>
  <si>
    <t>01474560412</t>
  </si>
  <si>
    <t>PULIRAPIDA S.r.l.</t>
  </si>
  <si>
    <t>00486510589</t>
  </si>
  <si>
    <t>Coop 2001</t>
  </si>
  <si>
    <t>02155320720</t>
  </si>
  <si>
    <t xml:space="preserve">Ariete Soc. Coop. </t>
  </si>
  <si>
    <t>00505590224</t>
  </si>
  <si>
    <t xml:space="preserve">Miorelli Service S.p.A. </t>
  </si>
  <si>
    <t>07087840588</t>
  </si>
  <si>
    <t>Team Service Società Consortile a r.l.</t>
  </si>
  <si>
    <t>03222370722</t>
  </si>
  <si>
    <t>La Lucentezza S.r.l.</t>
  </si>
  <si>
    <t>00410120406</t>
  </si>
  <si>
    <t xml:space="preserve">Formula Servizi Soc. Coop. </t>
  </si>
  <si>
    <t>00378740344</t>
  </si>
  <si>
    <t>Colser Servizi  S.c.r.l.</t>
  </si>
  <si>
    <t>00124140211</t>
  </si>
  <si>
    <t xml:space="preserve">Dussmann Service S.r.l. </t>
  </si>
  <si>
    <t>4860608C99</t>
  </si>
  <si>
    <t>00814371209</t>
  </si>
  <si>
    <t>CIMS  S.r.l.</t>
  </si>
  <si>
    <t>02535280735</t>
  </si>
  <si>
    <t xml:space="preserve">Isea  S.r.l. </t>
  </si>
  <si>
    <t>03371570262</t>
  </si>
  <si>
    <t xml:space="preserve">Serif  S.r.l. </t>
  </si>
  <si>
    <t>02236990814</t>
  </si>
  <si>
    <t xml:space="preserve">Amato Costruzioni S.r.l. </t>
  </si>
  <si>
    <t>01811810660</t>
  </si>
  <si>
    <t xml:space="preserve">Erreci  Segnaletica S.r.l. </t>
  </si>
  <si>
    <t>02195760422</t>
  </si>
  <si>
    <t>New Street Soc. coop.a  r.l.</t>
  </si>
  <si>
    <t>01779010204</t>
  </si>
  <si>
    <t xml:space="preserve">Ecotraffic S.r.l. </t>
  </si>
  <si>
    <t>01052760533</t>
  </si>
  <si>
    <t xml:space="preserve">SEG.MA. Vernici S.r.l. </t>
  </si>
  <si>
    <t>02701040780</t>
  </si>
  <si>
    <t>VFG  S.r.l.</t>
  </si>
  <si>
    <t>02035850540</t>
  </si>
  <si>
    <t>Colorificio Vernilux  S.r.l.</t>
  </si>
  <si>
    <t>01507910568</t>
  </si>
  <si>
    <t>Repiti Matteo di Repiti Marco e Raniero S.a.s.</t>
  </si>
  <si>
    <t>01700870544</t>
  </si>
  <si>
    <t>Tecnosignal di Baldelli L. e C. S.a.s.</t>
  </si>
  <si>
    <t>01156590422</t>
  </si>
  <si>
    <t>Delta Segnaletica S.r.l.</t>
  </si>
  <si>
    <t>03098250545</t>
  </si>
  <si>
    <t>AP Service S.r.l.</t>
  </si>
  <si>
    <t>CRSMRN54M19I641V</t>
  </si>
  <si>
    <t>Segnaletica Montefeltro di Crescentini geom. Mariano</t>
  </si>
  <si>
    <t>01382350518</t>
  </si>
  <si>
    <t>N.D.L.  S.r.l.</t>
  </si>
  <si>
    <t>05633051007</t>
  </si>
  <si>
    <t xml:space="preserve">Sovappalti  S.r.l. </t>
  </si>
  <si>
    <t>01475360689</t>
  </si>
  <si>
    <t>F.A.S.E.P.  S.r.l.</t>
  </si>
  <si>
    <t>00628360547</t>
  </si>
  <si>
    <t xml:space="preserve">Marinelli Italiano S.a.s. Di Filiberto Marzi &amp; C. </t>
  </si>
  <si>
    <t>02905080368</t>
  </si>
  <si>
    <t xml:space="preserve">Progetto Segnaletica  S.r.l. </t>
  </si>
  <si>
    <t>00459560421</t>
  </si>
  <si>
    <t>Cooperativa Sociale COOSS MARCHE Onlus Società Cooperativa per azioni</t>
  </si>
  <si>
    <t xml:space="preserve">SOCIETA' ADRIATICA di Vitali &amp; Petrucci S.r.l. </t>
  </si>
  <si>
    <t xml:space="preserve">Francini S.r.l. Ora Lucarelli Costruzioni S.r.l. </t>
  </si>
  <si>
    <t xml:space="preserve">EDILSTRADE GUBBIO S.r.l. </t>
  </si>
  <si>
    <t>01492390412</t>
  </si>
  <si>
    <t xml:space="preserve">ITER  S.r.l. </t>
  </si>
  <si>
    <t xml:space="preserve">Edilservice S.r.l. </t>
  </si>
  <si>
    <t xml:space="preserve">Edilpierantoni  S.r.l. </t>
  </si>
  <si>
    <t>01010930418</t>
  </si>
  <si>
    <t>Idronova S.n.c. Di Talamelli &amp; Pasquini</t>
  </si>
  <si>
    <t xml:space="preserve">Foredil Costruzioni di Fortugno Salvatore </t>
  </si>
  <si>
    <t>VNGSLD74P13G479I</t>
  </si>
  <si>
    <t>Evangelisti Osvaldo</t>
  </si>
  <si>
    <t>TBBGST64S09Z112F</t>
  </si>
  <si>
    <t>Edil G.T. Di Tubbiolo Giusto</t>
  </si>
  <si>
    <t>02214860419</t>
  </si>
  <si>
    <t xml:space="preserve">Dart  S.r.l. </t>
  </si>
  <si>
    <t>IDRONOVA S.n.c. Di Talamelli &amp; Pasquini</t>
  </si>
  <si>
    <t>00632170411</t>
  </si>
  <si>
    <t>Termoidraulica VBA S.n.c.</t>
  </si>
  <si>
    <t>00114330418</t>
  </si>
  <si>
    <t>Mancini Angelo &amp; Balilla S.n.c. Di Mancini Giuseppe e Rubens</t>
  </si>
  <si>
    <t>00862260411</t>
  </si>
  <si>
    <t>Termoidraulica di Longhini Tonino &amp; C. S.n.c.</t>
  </si>
  <si>
    <t>02434250417</t>
  </si>
  <si>
    <t>Nuova Termoidraulica Longhini S.r.l.</t>
  </si>
  <si>
    <t>01124040419</t>
  </si>
  <si>
    <t xml:space="preserve">Franca Giorgio S.r.l. </t>
  </si>
  <si>
    <t>02160730418</t>
  </si>
  <si>
    <t xml:space="preserve">I.T.S. Impianti S.r.l. </t>
  </si>
  <si>
    <t>CNTFBA64D02H809L</t>
  </si>
  <si>
    <t>System Impianti di Conti Fabio</t>
  </si>
  <si>
    <t>01043070414</t>
  </si>
  <si>
    <t>Termoidraulica Adriatica di Bracceschi – Longhini &amp; c. S.n.c.</t>
  </si>
  <si>
    <t>00979600418</t>
  </si>
  <si>
    <t xml:space="preserve">Nuova G.T.B. Impianti S.r.l. </t>
  </si>
  <si>
    <t>00848620415</t>
  </si>
  <si>
    <t xml:space="preserve">Tecnoimpianti di Ricci G. &amp; C. S.n.c. </t>
  </si>
  <si>
    <t>00154950364</t>
  </si>
  <si>
    <t>CPL Concordia soc. coop.</t>
  </si>
  <si>
    <t>02104270414</t>
  </si>
  <si>
    <t xml:space="preserve">Hidrokold di Morelli Marco &amp; Peruzzini Alfio S.n.c. </t>
  </si>
  <si>
    <t>00880590419</t>
  </si>
  <si>
    <t xml:space="preserve">CIMAS  S.r.l. </t>
  </si>
  <si>
    <t xml:space="preserve">Ortofrutticola Pesarese S.r.l. </t>
  </si>
  <si>
    <t>01204930414</t>
  </si>
  <si>
    <t>CRESCERE Società Cooperativa Sociale</t>
  </si>
  <si>
    <t>01914840028</t>
  </si>
  <si>
    <t>EUROTREND ASSISTENZA S.c.r.l.</t>
  </si>
  <si>
    <t>02091650420</t>
  </si>
  <si>
    <t>Mosaico Cooperativa Sociale</t>
  </si>
  <si>
    <t>Crescere  Società Cooperativa Sociale</t>
  </si>
  <si>
    <t>00919780411</t>
  </si>
  <si>
    <t>Cooperativa Sociale Il Lavoro Soc. Coop. Onlus</t>
  </si>
  <si>
    <t>105</t>
  </si>
  <si>
    <t>02169740418</t>
  </si>
  <si>
    <t>Canaan Cooperativa Sociale</t>
  </si>
  <si>
    <t>02050010350</t>
  </si>
  <si>
    <t>Consorzio Privatassistenza</t>
  </si>
  <si>
    <t>03037690652</t>
  </si>
  <si>
    <t>A.I.DO. Soc. Coop. Sociale Onlus</t>
  </si>
  <si>
    <t>01172850628</t>
  </si>
  <si>
    <t>Pro-Vitae S.c.p.a. Onlus</t>
  </si>
  <si>
    <t xml:space="preserve">TKV Società Cooperativa Sociale </t>
  </si>
  <si>
    <t>Eurotrend Assistenza S.c.r.l.</t>
  </si>
  <si>
    <t>01283550422</t>
  </si>
  <si>
    <t>Cisagest Selin Group Società Cooperativa</t>
  </si>
  <si>
    <t>106</t>
  </si>
  <si>
    <t>07864721001</t>
  </si>
  <si>
    <t>Vivenda S.p.A.</t>
  </si>
  <si>
    <t>90004350410</t>
  </si>
  <si>
    <t xml:space="preserve">Associazione C.B. CLUB “ENRICO MATTEI” Onlus </t>
  </si>
  <si>
    <t>02468160417</t>
  </si>
  <si>
    <t>PUCCI MARMI di Pucci Gianluca &amp; C. S.a.s.</t>
  </si>
  <si>
    <t>01367400411</t>
  </si>
  <si>
    <t>B.M. Marmi di Bertulli Giordano &amp; C. S.n.c.</t>
  </si>
  <si>
    <t>02217510417</t>
  </si>
  <si>
    <t xml:space="preserve">Artigiana Marmi S.r.l. </t>
  </si>
  <si>
    <t>00142880418</t>
  </si>
  <si>
    <t>F.lli Aiudi di Aiudi Evandro e C. S.n.c.</t>
  </si>
  <si>
    <t>00979010410</t>
  </si>
  <si>
    <t>Marmifera Fanese di Manna Barbara &amp; C. S.n.c.</t>
  </si>
  <si>
    <t>01447830413</t>
  </si>
  <si>
    <t>Decor Marmi di Bastianoni S.n.c.</t>
  </si>
  <si>
    <t>01474790415</t>
  </si>
  <si>
    <t>Arredomarmi  99 S.r.l.</t>
  </si>
  <si>
    <t>90007200414</t>
  </si>
  <si>
    <t>Associazione AUSER FILO D'ARGENTO</t>
  </si>
  <si>
    <t>90006650411</t>
  </si>
  <si>
    <t xml:space="preserve">Organizzazione di Volontariato MELAMPO Onlus </t>
  </si>
  <si>
    <t>02464210414</t>
  </si>
  <si>
    <t xml:space="preserve">CASSA DI RISPARMIO DI FANO S.p.A. </t>
  </si>
  <si>
    <t>MENTUCCI ALDO S.r.l.</t>
  </si>
  <si>
    <t>01054810435</t>
  </si>
  <si>
    <t>SERVECOLOGIC S.r.l.</t>
  </si>
  <si>
    <t>01474680418</t>
  </si>
  <si>
    <t>ASET S.p.A.</t>
  </si>
  <si>
    <t>02354060416</t>
  </si>
  <si>
    <t xml:space="preserve">FANOSCAVI di Cinotti Marcello </t>
  </si>
  <si>
    <t>01115470419</t>
  </si>
  <si>
    <t>Francesconi Renato &amp; Leonardo S.n.c.</t>
  </si>
  <si>
    <t>01454620418</t>
  </si>
  <si>
    <t>Q.L. Escavazioni S.r.l.</t>
  </si>
  <si>
    <t>Associazione di Volontariato MELAMPO Onlus</t>
  </si>
  <si>
    <t>90026570417</t>
  </si>
  <si>
    <t>Associazione OSIRIDE Onlus</t>
  </si>
  <si>
    <t>01103860415</t>
  </si>
  <si>
    <t>Tecnodue di Pierini L. e Primavera L. S.n.c.</t>
  </si>
  <si>
    <t>02223140415</t>
  </si>
  <si>
    <t xml:space="preserve">Efferre Impianti S.r.l. </t>
  </si>
  <si>
    <t>TLZGPP70P04D488K</t>
  </si>
  <si>
    <t>Talozzi Impianti di Talozzi Giuseppe</t>
  </si>
  <si>
    <t>01396850412</t>
  </si>
  <si>
    <t>Bruscia Impianti</t>
  </si>
  <si>
    <t>Associazione C.B. CLUB “ENRICO MATTEI” Onlus</t>
  </si>
  <si>
    <t>00506790542</t>
  </si>
  <si>
    <t>Cancelloni Food Service S.p.A.</t>
  </si>
  <si>
    <t xml:space="preserve">Cimas S.r.l. </t>
  </si>
  <si>
    <t>107</t>
  </si>
  <si>
    <t>01204530412</t>
  </si>
  <si>
    <t>LABIRINTO Cooperativa Sociale</t>
  </si>
  <si>
    <t>Eurotrend Assistenza  S.c.r.l.</t>
  </si>
  <si>
    <t>VGNDNL74S17D488E</t>
  </si>
  <si>
    <t>Impresa edile VAGNINI DANIELE</t>
  </si>
  <si>
    <t>02346380419</t>
  </si>
  <si>
    <t>Edilart Costruzioni S.r.l.</t>
  </si>
  <si>
    <t>01551990425</t>
  </si>
  <si>
    <t>Bravi  S.r.l.</t>
  </si>
  <si>
    <t>02346850411</t>
  </si>
  <si>
    <t xml:space="preserve">Cappalavori S.r.l. </t>
  </si>
  <si>
    <t>00673870416</t>
  </si>
  <si>
    <t xml:space="preserve">Edil Loma di Cappelletti e Formica S..rl. </t>
  </si>
  <si>
    <t>ROSSi S.r.l. Costruzioni e Restauri</t>
  </si>
  <si>
    <t>Edil Pierantoni S.r.l.</t>
  </si>
  <si>
    <t xml:space="preserve">Costruzioni Ing. Perfetti S.r.l. </t>
  </si>
  <si>
    <t>00326930377</t>
  </si>
  <si>
    <t xml:space="preserve">S.P.E. Società Pubblicità Editoriale S.p.A. </t>
  </si>
  <si>
    <t>10829211001</t>
  </si>
  <si>
    <t xml:space="preserve">AGENZIA 3A 2010 S.r.l. </t>
  </si>
  <si>
    <t>08526500155</t>
  </si>
  <si>
    <t>PIEMME S.p.A.</t>
  </si>
  <si>
    <t>01596550135</t>
  </si>
  <si>
    <t xml:space="preserve">ARCUS MULTIMEDIA  S.r.l. </t>
  </si>
  <si>
    <t>02122270412</t>
  </si>
  <si>
    <t>ASET HOLDING S.p.A.</t>
  </si>
  <si>
    <t>00098100415</t>
  </si>
  <si>
    <t xml:space="preserve">SOCIETA' TIPOGRAFICA S.n.c. Di Pizzichelli Lorenzo &amp; C. </t>
  </si>
  <si>
    <t>00065450413</t>
  </si>
  <si>
    <t xml:space="preserve">La Tecnografica S.r.l. </t>
  </si>
  <si>
    <t>00383850427</t>
  </si>
  <si>
    <t xml:space="preserve">Sei Erre S.r.l. </t>
  </si>
  <si>
    <t xml:space="preserve">SOMIT  S.r.l. </t>
  </si>
  <si>
    <t>01508280409</t>
  </si>
  <si>
    <t>PETROLTECNICA S.p.A.</t>
  </si>
  <si>
    <t>02258190426</t>
  </si>
  <si>
    <t>Pavoni Rossano S.r.l.</t>
  </si>
  <si>
    <t>00688230432</t>
  </si>
  <si>
    <t>Orim  S.p.A.</t>
  </si>
  <si>
    <t>01007050436</t>
  </si>
  <si>
    <t>Eco Service S.r.l.</t>
  </si>
  <si>
    <t>00715130423</t>
  </si>
  <si>
    <t>Eredi Raimondo Bufarini S.r.l. Servizi Ambientali</t>
  </si>
  <si>
    <t>00079690426</t>
  </si>
  <si>
    <t xml:space="preserve">Carbonafta &amp; Carbometalli S.r.l. </t>
  </si>
  <si>
    <t xml:space="preserve">C.F.C. Consorzio fra Costruttori soc. coop. </t>
  </si>
  <si>
    <t>01856830409</t>
  </si>
  <si>
    <t>E.CO.TEC. s.r.l.</t>
  </si>
  <si>
    <t xml:space="preserve">F.I.M.EDIL S.r.l. </t>
  </si>
  <si>
    <t>01594520270</t>
  </si>
  <si>
    <t xml:space="preserve">Locapal  S.r.l. </t>
  </si>
  <si>
    <t>00777910159</t>
  </si>
  <si>
    <t>IL SOLE 24 ORE S.p.A.</t>
  </si>
  <si>
    <t>00907370415</t>
  </si>
  <si>
    <t xml:space="preserve">DUOMO GPA S.r.l. </t>
  </si>
  <si>
    <t>01262460445</t>
  </si>
  <si>
    <t>Eco Elpidiense S.r.l.</t>
  </si>
  <si>
    <t>01547330421</t>
  </si>
  <si>
    <t>Edil Enne di Nicolini Massimo e Moreno S.n.c.</t>
  </si>
  <si>
    <t>01189450412</t>
  </si>
  <si>
    <t xml:space="preserve">IMPERFOGLIA S.r.l. </t>
  </si>
  <si>
    <t>04438980726</t>
  </si>
  <si>
    <t xml:space="preserve">Geoimpianti e Costruzioni S.r.l. </t>
  </si>
  <si>
    <t>06796510011</t>
  </si>
  <si>
    <t xml:space="preserve">Naue Geosystem S.r.l. </t>
  </si>
  <si>
    <t>02050010330</t>
  </si>
  <si>
    <t>03890320017</t>
  </si>
  <si>
    <t xml:space="preserve">Coop. Sociale Quadrifoglio S.C. Onlus </t>
  </si>
  <si>
    <t>81003300415</t>
  </si>
  <si>
    <t>Associazione Cante di Montevecchio Onlus</t>
  </si>
  <si>
    <t>5313052535</t>
  </si>
  <si>
    <t>01591420839</t>
  </si>
  <si>
    <t xml:space="preserve">Società Cooperativa Sociale Genesi </t>
  </si>
  <si>
    <t>04705810150</t>
  </si>
  <si>
    <t xml:space="preserve">A. MANZONI &amp; C. S.p.A. </t>
  </si>
  <si>
    <t>00970480414</t>
  </si>
  <si>
    <t xml:space="preserve">BULGHERINI ASCENSORI S.r.l. </t>
  </si>
  <si>
    <t>ZNBFPP69P23D488E</t>
  </si>
  <si>
    <t>geom. Filippo Zenobi</t>
  </si>
  <si>
    <t>03555610405</t>
  </si>
  <si>
    <t>adArte di Luca Mandolesi &amp; C. snc</t>
  </si>
  <si>
    <t>RCCGNN54D12D488T</t>
  </si>
  <si>
    <t>Dott. Ing. Gianni Roccato</t>
  </si>
  <si>
    <t>CTRGLL68E04D969P</t>
  </si>
  <si>
    <t>Dott. Ing. Guglielmo Cetrone</t>
  </si>
  <si>
    <t>SRRFNC56R10G015K</t>
  </si>
  <si>
    <t>Geom. Francesco Serra</t>
  </si>
  <si>
    <t>FRRFBN66S19H501B</t>
  </si>
  <si>
    <t>Sig. Fabiano Ferrucci</t>
  </si>
  <si>
    <t>00212000418</t>
  </si>
  <si>
    <t>PROVINCIA DI PESARO E URBINO</t>
  </si>
  <si>
    <t>02466750417</t>
  </si>
  <si>
    <t>INCOMING FANO A.S. D.</t>
  </si>
  <si>
    <t>80016720106</t>
  </si>
  <si>
    <t>SOC. NAZIONALE DI SALVAMENTO “GENOVA” SEZIONE DI FANO</t>
  </si>
  <si>
    <t>90039600417</t>
  </si>
  <si>
    <t>MARE DENTRO A.S.D.</t>
  </si>
  <si>
    <t>90027340414</t>
  </si>
  <si>
    <t>ASS. CULTURALE VERDE VIVO</t>
  </si>
  <si>
    <t>00838420321</t>
  </si>
  <si>
    <t>COOP. “LABORA” A R.L.</t>
  </si>
  <si>
    <t>03244190173</t>
  </si>
  <si>
    <t>IL FARO SOC. COOP-</t>
  </si>
  <si>
    <t>02351740416</t>
  </si>
  <si>
    <t>K9 SEA RESCUE SCHOLL</t>
  </si>
  <si>
    <t>03667270718</t>
  </si>
  <si>
    <t>COOP. MAREVA</t>
  </si>
  <si>
    <t>01065700773</t>
  </si>
  <si>
    <t>MAFEFRA SOC. COOP.</t>
  </si>
  <si>
    <t>00234460413</t>
  </si>
  <si>
    <t>ASS. IL QUADRIFOGLIO</t>
  </si>
  <si>
    <t xml:space="preserve">NAUTILUS DI CARBONI DANIELE E FILIPPO &amp; C. </t>
  </si>
  <si>
    <t>90026920414</t>
  </si>
  <si>
    <t>MIMOSA ASS. CULTURALE ONLUS</t>
  </si>
  <si>
    <t>03045050717</t>
  </si>
  <si>
    <t>WWW VIESTE.IT S.R.L.</t>
  </si>
  <si>
    <t>01213360413</t>
  </si>
  <si>
    <t>SEA GRUPPO S.R.L.</t>
  </si>
  <si>
    <t>06832931007</t>
  </si>
  <si>
    <t>GALA S.P.A.</t>
  </si>
  <si>
    <t>02013110412</t>
  </si>
  <si>
    <t>BIONDI ALCIDE EREDI DI BIONDI FABIO &amp; MIKI S.N.C.</t>
  </si>
  <si>
    <t>00450500418</t>
  </si>
  <si>
    <t>CENTRO FERRAMENTA  DI CECCHINI GASTONE &amp; C.  S.N.C.</t>
  </si>
  <si>
    <t>Z45096B760</t>
  </si>
  <si>
    <t>02404490415</t>
  </si>
  <si>
    <t>ANTEPRIMA WEB S.r.l.</t>
  </si>
  <si>
    <t>ZF009A754A</t>
  </si>
  <si>
    <t xml:space="preserve">ASET S.P.A. </t>
  </si>
  <si>
    <t>Z470B1496D</t>
  </si>
  <si>
    <t>02029550411</t>
  </si>
  <si>
    <t>DUEMILA MUSEI DI STRACCINI SILVANO</t>
  </si>
  <si>
    <t>ZE40A72357</t>
  </si>
  <si>
    <t>01112400419</t>
  </si>
  <si>
    <t>FILIPPONI BENITO S.R.L.</t>
  </si>
  <si>
    <t>02181020419</t>
  </si>
  <si>
    <t>AUTOSPURGO QUATTRINI S.R.L.</t>
  </si>
  <si>
    <t>00245830419</t>
  </si>
  <si>
    <t>RINCICOTTI E ORCIANI S.R.L.</t>
  </si>
  <si>
    <t>Z5B0B7E052</t>
  </si>
  <si>
    <t>00446730414</t>
  </si>
  <si>
    <t>NUOVA GNS DI NICUSANTI M. &amp; BROCCHINI M. S.A.S.</t>
  </si>
  <si>
    <t>MANCINI ANGELO &amp; Balilla S.n.c. Di Mancini Giuseppe e Rubens</t>
  </si>
  <si>
    <t>01440380416</t>
  </si>
  <si>
    <t>B.M. IMPIANTI S.N.C. DI MATTIOLI MAURIZIO, TOMBARI GIUSEPPE &amp; C.</t>
  </si>
  <si>
    <t>90020200417</t>
  </si>
  <si>
    <t>FANO TV ASSOCIAZIONE VOCE CRISTIANA</t>
  </si>
  <si>
    <t>02093860415</t>
  </si>
  <si>
    <t>CONTE CAMILLO SOC. COOP. A R.L.</t>
  </si>
  <si>
    <t>90041710410</t>
  </si>
  <si>
    <t>ASSOCIAZIONE CULTURALE “APRIAMO IL CENTRO”</t>
  </si>
  <si>
    <t xml:space="preserve">LA TECNOGRAFICA S.r.l. </t>
  </si>
  <si>
    <t>02439600426</t>
  </si>
  <si>
    <t xml:space="preserve">Gruppo We Care </t>
  </si>
  <si>
    <t>01187390420</t>
  </si>
  <si>
    <t xml:space="preserve">La Scrivente </t>
  </si>
  <si>
    <t>02027040019</t>
  </si>
  <si>
    <t xml:space="preserve">Borgione Centro Didattico S.r.l. </t>
  </si>
  <si>
    <t>02509350407</t>
  </si>
  <si>
    <t xml:space="preserve">Centri Didattici Specializzati </t>
  </si>
  <si>
    <t>02538280427</t>
  </si>
  <si>
    <t>ANABASI S.r.l.</t>
  </si>
  <si>
    <t>02322590411</t>
  </si>
  <si>
    <t xml:space="preserve">Giorgi Uffici S.a.s. Di Giorgi Maurizio &amp; C. </t>
  </si>
  <si>
    <t>02145510414</t>
  </si>
  <si>
    <t>Lorisystem Europe</t>
  </si>
  <si>
    <t>00089070403</t>
  </si>
  <si>
    <t xml:space="preserve">SOCIETA' GRAFICHE E. GASPARI S.r.l. </t>
  </si>
  <si>
    <t>03129830752</t>
  </si>
  <si>
    <t xml:space="preserve">DIMCAR S.a.s. Di Lorenzo Dimo &amp; C. </t>
  </si>
  <si>
    <t>01334790415</t>
  </si>
  <si>
    <t>IDEO STAMPA S.r.l.</t>
  </si>
  <si>
    <t>01482560412</t>
  </si>
  <si>
    <t>AMI S.p.A.</t>
  </si>
  <si>
    <t>06004140486</t>
  </si>
  <si>
    <t>SOC. BARBIERI EDITORE S.r.l.</t>
  </si>
  <si>
    <t>05883740481</t>
  </si>
  <si>
    <t>ETRURIA P.A. S.r.l.</t>
  </si>
  <si>
    <t>01494210410</t>
  </si>
  <si>
    <t>PUNTO COMUNE S.r.l.</t>
  </si>
  <si>
    <t>04427081007</t>
  </si>
  <si>
    <t>ECO LASER INFORMATICA S.r.l.</t>
  </si>
  <si>
    <t>04573030485</t>
  </si>
  <si>
    <t xml:space="preserve">LA FORTEZZA </t>
  </si>
  <si>
    <t>97103880585</t>
  </si>
  <si>
    <t>POSTE ITALIANE S.p.A.</t>
  </si>
  <si>
    <t>01073610410</t>
  </si>
  <si>
    <t xml:space="preserve">IL LIBRO S.r.l. </t>
  </si>
  <si>
    <t>01436380412</t>
  </si>
  <si>
    <t>LIBRERIA CARTOLERIA LA SCUOLA di Rivelli L. &amp; C. s.a.s.</t>
  </si>
  <si>
    <t>RTSMHL88P41Z602C</t>
  </si>
  <si>
    <t>CARTOLIBRERIA MIMI' s.a.s.</t>
  </si>
  <si>
    <t>PLNFPP77P16D488I</t>
  </si>
  <si>
    <t>PAOLINI FILIPPO</t>
  </si>
  <si>
    <t>02010990410</t>
  </si>
  <si>
    <t>CARTOLERIA S.ORSO S.a.s. Eredi Mantovani</t>
  </si>
  <si>
    <t>02076920418</t>
  </si>
  <si>
    <t>AL NEGOZIO SIAL S.r.l.</t>
  </si>
  <si>
    <t>02189960426</t>
  </si>
  <si>
    <t xml:space="preserve">ENIGMA Sa.s. Di Bernardini K.T. &amp; C. </t>
  </si>
  <si>
    <t>MSSFNC79H09C514I</t>
  </si>
  <si>
    <t xml:space="preserve">LIBRERIA OMNIA </t>
  </si>
  <si>
    <t>01460790411</t>
  </si>
  <si>
    <t xml:space="preserve">IL REGISTRO </t>
  </si>
  <si>
    <t>PGGSLV69S65H037U</t>
  </si>
  <si>
    <t>SCARABOCCHIO DI POGGI SILVIA</t>
  </si>
  <si>
    <t>02572940423</t>
  </si>
  <si>
    <t>SENIGALLIA LIBRI S.r.l.</t>
  </si>
  <si>
    <t>MNRMRA54M52I608Q</t>
  </si>
  <si>
    <t>LA SFERA DI MINARDI MAURA</t>
  </si>
  <si>
    <t>PRSMRA60M17D488M</t>
  </si>
  <si>
    <t xml:space="preserve">FANTASY SHOP </t>
  </si>
  <si>
    <t>02556300420</t>
  </si>
  <si>
    <t>MOMO S.n.c.</t>
  </si>
  <si>
    <t>04023020413</t>
  </si>
  <si>
    <t>CARTOLERIA BRAMANTE</t>
  </si>
  <si>
    <t>DLIMRA81T49L418A</t>
  </si>
  <si>
    <t xml:space="preserve">IL TRIANGOLO DI DI LEO MARIA </t>
  </si>
  <si>
    <t>02445810415</t>
  </si>
  <si>
    <t>EDICOLA CARTOLERIA MERLINO S.n.c.</t>
  </si>
  <si>
    <t>SRVNSI51D54F310R</t>
  </si>
  <si>
    <t>CARTOLIBRERIA INES</t>
  </si>
  <si>
    <t>CCRFNC89E07F205P</t>
  </si>
  <si>
    <t>CARTOLERIA 6 di Francesco Ciceroni</t>
  </si>
  <si>
    <t>00215150236</t>
  </si>
  <si>
    <t>COMUNE DI VERONA</t>
  </si>
  <si>
    <t>ZMTGNN41S06I763H</t>
  </si>
  <si>
    <t>ZAMETTA GIOVANNI</t>
  </si>
  <si>
    <t>BCCLNS76T23D488L</t>
  </si>
  <si>
    <t>CARTOLIBRERIA PAOLA DI BACCHIOCCHI ALFONSO</t>
  </si>
  <si>
    <t>01178020424</t>
  </si>
  <si>
    <t>DAL MONTE AUGUSTO S.n.c.</t>
  </si>
  <si>
    <t>PLNSLV61S65D4749N</t>
  </si>
  <si>
    <t xml:space="preserve">INGROSSO PULIANI SILVIA </t>
  </si>
  <si>
    <t>BNDMRC66H20E379S</t>
  </si>
  <si>
    <t>TECNOPLURAL DI BIONDI MIRCO</t>
  </si>
  <si>
    <t>01086260419</t>
  </si>
  <si>
    <t>NUOVA FIMLIBRO S.r.l.</t>
  </si>
  <si>
    <t>NRECST66M45G479W</t>
  </si>
  <si>
    <t>EDICOLA FLAMINIA DI NERI CRISTINA</t>
  </si>
  <si>
    <t>BRNRRT65S57H886C</t>
  </si>
  <si>
    <t>CARTOLERIA ROBERTA DI BRANCHINI R.</t>
  </si>
  <si>
    <t>BRTBRC79M64D488K</t>
  </si>
  <si>
    <t>L'ANGOLO DI BARTOLUCCI BEATRICE &amp; C. S.a.s.</t>
  </si>
  <si>
    <t>Associazione Mimosa</t>
  </si>
  <si>
    <t>02333410419</t>
  </si>
  <si>
    <t>Associazione Viviamo Centinarola</t>
  </si>
  <si>
    <t>00425830411</t>
  </si>
  <si>
    <t>PESARO FESTE srl</t>
  </si>
  <si>
    <t>01224260412</t>
  </si>
  <si>
    <t>TECNOROCK srl</t>
  </si>
  <si>
    <t>5203371595</t>
  </si>
  <si>
    <t>Soc. Cooperativa a r.l. Comedia</t>
  </si>
  <si>
    <t>108</t>
  </si>
  <si>
    <t>00880400411</t>
  </si>
  <si>
    <t>Sistemi d'Ufficio s.r.l.</t>
  </si>
  <si>
    <t xml:space="preserve"> ZEC0AC8FE1</t>
  </si>
  <si>
    <t xml:space="preserve"> Z430AC8F6E</t>
  </si>
  <si>
    <t xml:space="preserve"> Z7F0C7CC07</t>
  </si>
  <si>
    <t xml:space="preserve"> Z5A0CE9D18</t>
  </si>
  <si>
    <t xml:space="preserve"> Z9F0CE9B1A</t>
  </si>
  <si>
    <t xml:space="preserve"> ZAC0CE9DA0</t>
  </si>
  <si>
    <t>ZB10CE9C08</t>
  </si>
  <si>
    <t xml:space="preserve"> Z1B0C9E4D8</t>
  </si>
  <si>
    <t xml:space="preserve"> ZCC0812968</t>
  </si>
  <si>
    <t>00842990152</t>
  </si>
  <si>
    <t>Schindler S.p.A.</t>
  </si>
  <si>
    <t>ZD208F4DEF</t>
  </si>
  <si>
    <t>02307380416</t>
  </si>
  <si>
    <t>Libreria Mondadori di Alessandrini Viviana &amp; C. snc</t>
  </si>
  <si>
    <t>ZC108F4D46</t>
  </si>
  <si>
    <t xml:space="preserve"> Z55083C177</t>
  </si>
  <si>
    <t>00437160583</t>
  </si>
  <si>
    <t>Istituto della Enciclopedia Italiana</t>
  </si>
  <si>
    <t xml:space="preserve"> Z1409E93D1</t>
  </si>
  <si>
    <t>ZD90A04942</t>
  </si>
  <si>
    <t>00162630412</t>
  </si>
  <si>
    <t>Imp.E. F.lli Fantoni s.r.l.</t>
  </si>
  <si>
    <t xml:space="preserve"> ZC20A048F1</t>
  </si>
  <si>
    <t xml:space="preserve"> ZAE0A7848F</t>
  </si>
  <si>
    <t>Z920A784DB</t>
  </si>
  <si>
    <t>ZAA0A870C1</t>
  </si>
  <si>
    <t>02619911205</t>
  </si>
  <si>
    <t>Cardnology s.r.l.</t>
  </si>
  <si>
    <t xml:space="preserve"> ZB20A870F3</t>
  </si>
  <si>
    <t>10518560155</t>
  </si>
  <si>
    <t>Neschen Italia s.r.l.</t>
  </si>
  <si>
    <t xml:space="preserve"> ZA90ACB0CE</t>
  </si>
  <si>
    <t>Società Tipografica snc di Pizzichelli Lorenzo &amp; C.</t>
  </si>
  <si>
    <t xml:space="preserve"> Z0D0A7BE27</t>
  </si>
  <si>
    <t>00431920487</t>
  </si>
  <si>
    <t>Licosa Sansoni s.r.l.</t>
  </si>
  <si>
    <t>Z840BF79D6</t>
  </si>
  <si>
    <t>01099040410</t>
  </si>
  <si>
    <t>Il Registro due s.r.l.</t>
  </si>
  <si>
    <t xml:space="preserve"> ZE00C10154</t>
  </si>
  <si>
    <t>Nesche Italia s.r.l.</t>
  </si>
  <si>
    <t xml:space="preserve"> ZEE0C1012E</t>
  </si>
  <si>
    <t xml:space="preserve"> ZCC0C971CB</t>
  </si>
  <si>
    <t xml:space="preserve"> ZF50CFAD48</t>
  </si>
  <si>
    <t xml:space="preserve"> Z6F0CD9520</t>
  </si>
  <si>
    <t>00120470414</t>
  </si>
  <si>
    <t>Dago Elettronica s.r.l.</t>
  </si>
  <si>
    <t>Z2A0C2E6A1</t>
  </si>
  <si>
    <t>ZA708433BD</t>
  </si>
  <si>
    <t>ZB70843BF7</t>
  </si>
  <si>
    <t>ZF50843911</t>
  </si>
  <si>
    <t>ZDB09E3567</t>
  </si>
  <si>
    <t>01298880418</t>
  </si>
  <si>
    <t>C.V.R. ADRIATICA s.a.s.</t>
  </si>
  <si>
    <t>BRRMRA57M63D749L</t>
  </si>
  <si>
    <t>TIMBRI, TARGHE E INSEGNE LUMINOSE DI BERARDINELLI MARA</t>
  </si>
  <si>
    <t xml:space="preserve">SEI Erre S.r.l. </t>
  </si>
  <si>
    <t>01312990425</t>
  </si>
  <si>
    <t>DI.MAS s.r.l.</t>
  </si>
  <si>
    <t>COOPERATIVA FACCHINI FANO</t>
  </si>
  <si>
    <t xml:space="preserve">MIORELLI Service S.p.A. </t>
  </si>
  <si>
    <t>01219980529</t>
  </si>
  <si>
    <t>ESTRA ENERGIE s.r.l.</t>
  </si>
  <si>
    <t>02973040963</t>
  </si>
  <si>
    <t>KYOCERA DOCUMENT SOLUTIONS ITALIA S.p.A.</t>
  </si>
  <si>
    <t>90030160411</t>
  </si>
  <si>
    <t xml:space="preserve">Associazione Pegaso Green </t>
  </si>
  <si>
    <t>90028170414</t>
  </si>
  <si>
    <t>Associazione Carrara Insieme</t>
  </si>
  <si>
    <t>90030940416</t>
  </si>
  <si>
    <t>Associazione Punto Verde Giovani e Anziani</t>
  </si>
  <si>
    <t>Associazione Melampo</t>
  </si>
  <si>
    <t>02360520411</t>
  </si>
  <si>
    <t>Associazione 4 Quart</t>
  </si>
  <si>
    <t>90038860418</t>
  </si>
  <si>
    <t>Associazione Città del Sole</t>
  </si>
  <si>
    <t>SOC. COOP. A.R.L. COMEDIA</t>
  </si>
  <si>
    <t>BKRGRS55A19X133S</t>
  </si>
  <si>
    <t>BAKER CHRISTOPH</t>
  </si>
  <si>
    <t>04023481007</t>
  </si>
  <si>
    <t>FEE ITALIA ONLUS</t>
  </si>
  <si>
    <t>90023890412</t>
  </si>
  <si>
    <t>ASSOCIAZIONE NAZIONALE LA CITTA' DI ANFIONE</t>
  </si>
  <si>
    <t>SOCIETA' COOPERATIVA SISTEMA MUSEO A R.L.</t>
  </si>
  <si>
    <t>01388820415</t>
  </si>
  <si>
    <t>GERICO COOPERATIVA SOCIALE A R.L. ONLUS</t>
  </si>
  <si>
    <t>MRCLSN65D61G148I</t>
  </si>
  <si>
    <t>MORCELLA ALESSANDRA</t>
  </si>
  <si>
    <t>01315780401</t>
  </si>
  <si>
    <t>SAM DI BIANCHINI BERNARDINI &amp; C. S.N.C.</t>
  </si>
  <si>
    <t>MNCFNC64R16D488P</t>
  </si>
  <si>
    <t>TECNOCLEAN DI MANCINELLI FRANCO</t>
  </si>
  <si>
    <t>Pulirapida S.r.l.</t>
  </si>
  <si>
    <t>01332130416</t>
  </si>
  <si>
    <t>BACK STAGE DI FERRI MARCO &amp; C. S.N.C.</t>
  </si>
  <si>
    <t>02467000416</t>
  </si>
  <si>
    <t>REVERDE REGINIGARDEN S.R.L. Società Agricola</t>
  </si>
  <si>
    <t>00100070416</t>
  </si>
  <si>
    <t>ARTURO MANCINI S.r.l.</t>
  </si>
  <si>
    <t>MRCMRC77H21G479S</t>
  </si>
  <si>
    <t>DOMUS II DI MARCO MARCHIANI</t>
  </si>
  <si>
    <t>IDEOSTAMPA S.r.l.</t>
  </si>
  <si>
    <t>81000640417</t>
  </si>
  <si>
    <t>SOCIETA' ESERCIZIO CINEMATOGRAFI SNC</t>
  </si>
  <si>
    <t>CKNSRL69R61Z100G</t>
  </si>
  <si>
    <t>CAKONI ESMERALDA</t>
  </si>
  <si>
    <t>CSCMTT81P26D488W</t>
  </si>
  <si>
    <t>CIASCHINI MATTEO</t>
  </si>
  <si>
    <t>CLCSRA82M44H501P</t>
  </si>
  <si>
    <t>CALCINARI SARA</t>
  </si>
  <si>
    <t>GLBLNE76T44A509P</t>
  </si>
  <si>
    <t>GILIBERTI ELENA</t>
  </si>
  <si>
    <t>SCUNMR85M63Z129Z</t>
  </si>
  <si>
    <t>SUCIU JOANA-MARIA</t>
  </si>
  <si>
    <t>02481790414</t>
  </si>
  <si>
    <t>ASSOCIAZIONE CULTURALE TIRO &amp; MOLLA</t>
  </si>
  <si>
    <t>01128980412</t>
  </si>
  <si>
    <t>EDIL MAROTTA DI GERINI MOIRA &amp; C. S.A.S.</t>
  </si>
  <si>
    <t>DNGJNG74B26Z210K</t>
  </si>
  <si>
    <t>DENG JIANG</t>
  </si>
  <si>
    <t>VGLBLD57C02A639T</t>
  </si>
  <si>
    <t>VEGLIO' UBALDO STRUMENTI MUSICALI</t>
  </si>
  <si>
    <t>03242440547</t>
  </si>
  <si>
    <t>MONDO CERAMICA S.N.C. DI G. &amp; M. MENCARELLI</t>
  </si>
  <si>
    <t>BBSMHR67B67Z154N</t>
  </si>
  <si>
    <t>ABBASSOVA MEKHRIBAN</t>
  </si>
  <si>
    <t>ZRBLBT63L63Z126R</t>
  </si>
  <si>
    <t>ZUURBIER ELISABETH MARIA</t>
  </si>
  <si>
    <t>BRHMLK64B55Z330D</t>
  </si>
  <si>
    <t>BERHOUT MALIKA</t>
  </si>
  <si>
    <t>Z9D05CFAFF</t>
  </si>
  <si>
    <t>RNLMLB90P12D488H</t>
  </si>
  <si>
    <t xml:space="preserve">EMME GRAPH EVENT di Rinaldi Mario Alberto </t>
  </si>
  <si>
    <t>01487530410</t>
  </si>
  <si>
    <t>GRAPHO 5 SERVICE S.r.l.</t>
  </si>
  <si>
    <t>Z28066AE5D</t>
  </si>
  <si>
    <t>01422050417</t>
  </si>
  <si>
    <t>RISTORANTE LISIPPO di Guidi Luigi &amp; C. S.a.s.</t>
  </si>
  <si>
    <t>01517440424</t>
  </si>
  <si>
    <t>EXPO MARCHE S.r.l.</t>
  </si>
  <si>
    <t>ZB707B6410</t>
  </si>
  <si>
    <t>01371950419</t>
  </si>
  <si>
    <t>GOSTEC S.n.c. Di Cherchi S. &amp; C.</t>
  </si>
  <si>
    <t>02077090617</t>
  </si>
  <si>
    <t>NA.EL. S.r.l.</t>
  </si>
  <si>
    <t>08337001005</t>
  </si>
  <si>
    <t>DIGITAL GROUP</t>
  </si>
  <si>
    <t>08079120013</t>
  </si>
  <si>
    <t xml:space="preserve">LAN GLOBAL SERVICE S.r.l. </t>
  </si>
  <si>
    <t>00126350412</t>
  </si>
  <si>
    <t>SALVADORI S.r.l.</t>
  </si>
  <si>
    <t>ZCE0598BFA</t>
  </si>
  <si>
    <t>02079690414</t>
  </si>
  <si>
    <t>ADRIATICA SERVICE S.r.l.</t>
  </si>
  <si>
    <t>ZCF061EB8D</t>
  </si>
  <si>
    <t>00929160414</t>
  </si>
  <si>
    <t>FRANTOIO DELLA ROCCA di Beltrami Vittorio &amp; C. S.n.c.</t>
  </si>
  <si>
    <t xml:space="preserve">ZB306A8FC9 </t>
  </si>
  <si>
    <t>Z76056EF1C</t>
  </si>
  <si>
    <t>TRMNRC83L15C357N</t>
  </si>
  <si>
    <t>SERVICE T.P.T.E. Di Terminesi Enrico</t>
  </si>
  <si>
    <t xml:space="preserve">ZB9061E890 </t>
  </si>
  <si>
    <t>SLTGCR49D02L498N</t>
  </si>
  <si>
    <t>AZIENDA AGRICOLA NINO' DI SALTARELLI GIANCARLO</t>
  </si>
  <si>
    <t>Z660599148</t>
  </si>
  <si>
    <t>07191290969</t>
  </si>
  <si>
    <t>ANTEPRIMA GROUP S.r.l.</t>
  </si>
  <si>
    <t>02455100418</t>
  </si>
  <si>
    <t xml:space="preserve">AUTONOLEGGI EUROTRAVEL S.a.s. Di Garbatini Giovanni &amp; C. </t>
  </si>
  <si>
    <t>81005470414</t>
  </si>
  <si>
    <t>ENTE CARNEVALESCA</t>
  </si>
  <si>
    <t>Z5D061EC33</t>
  </si>
  <si>
    <t>FDDSML79P08L500N</t>
  </si>
  <si>
    <t>AZIENDA AGRICOLA FADDA SAMUELE</t>
  </si>
  <si>
    <t>90003430411</t>
  </si>
  <si>
    <t>ORGANIZZAZIONE VALLATO FANO</t>
  </si>
  <si>
    <t>02081350411</t>
  </si>
  <si>
    <t>PASTICCERIA CAFFE' CENTRALE S.r.l.</t>
  </si>
  <si>
    <t>02391460413</t>
  </si>
  <si>
    <t>POLITECNOS Società Cooperativa</t>
  </si>
  <si>
    <t>02077350409</t>
  </si>
  <si>
    <t>GRAPH di Celli Ottavio &amp; C. S.n.c.</t>
  </si>
  <si>
    <t>02323910410</t>
  </si>
  <si>
    <t xml:space="preserve">START di Davide Grilli  &amp;C. S.n.c. </t>
  </si>
  <si>
    <t>00341840411</t>
  </si>
  <si>
    <t xml:space="preserve">ALBERGHI CONSORZIATI Società Cooperativa Consortile </t>
  </si>
  <si>
    <t>SPNSMN70H13D488V</t>
  </si>
  <si>
    <t>AR FUN ANIMASION di Simone Spinaci</t>
  </si>
  <si>
    <t>VNCMNL79M19D488U</t>
  </si>
  <si>
    <t>FULLTIME 3 di Emanuele Vincenzi</t>
  </si>
  <si>
    <t>00421130410</t>
  </si>
  <si>
    <t>P.O.M. Di Lucarelli &amp; Ceccarelli S.n.c.</t>
  </si>
  <si>
    <t>01480440419</t>
  </si>
  <si>
    <t>OMNIA COMUNICAZIONE S.r.l.</t>
  </si>
  <si>
    <t>PESAROFESTE S.r.l.</t>
  </si>
  <si>
    <t>LVOTZN59P67D488W</t>
  </si>
  <si>
    <t xml:space="preserve">FLOR ART di Oliva Tiziana </t>
  </si>
  <si>
    <t>90032290414</t>
  </si>
  <si>
    <t>Associazione TORRETTE PROMOTION</t>
  </si>
  <si>
    <t>MRCBRN65L64G479O</t>
  </si>
  <si>
    <t>EXNOVO di Marchetti Bruna</t>
  </si>
  <si>
    <t>01303760407</t>
  </si>
  <si>
    <t xml:space="preserve">M/N MARINELLA 81 S.n.c. Di Mascarucci Moreno &amp; C. </t>
  </si>
  <si>
    <t>01443260441</t>
  </si>
  <si>
    <t>ALESSI EVENTS S.r.l.</t>
  </si>
  <si>
    <t>PRNSRG64P16Z110H</t>
  </si>
  <si>
    <t>SPETTACOLI PIROTECNICI di Pierangognetti Serge</t>
  </si>
  <si>
    <t>SCRSFN77B01A944U</t>
  </si>
  <si>
    <t>SCARDOVI STEFANO</t>
  </si>
  <si>
    <t>02172590545</t>
  </si>
  <si>
    <t>EUROFIREWORKS  Gianvittorio Pirotecnica</t>
  </si>
  <si>
    <t>03463240402</t>
  </si>
  <si>
    <t>FONTI PIROTECNICA S.r.l. Di Fonti Ivan</t>
  </si>
  <si>
    <t>01848940407</t>
  </si>
  <si>
    <t>CHEF PRONTO SERVICE S.r.l.</t>
  </si>
  <si>
    <t>02363530417</t>
  </si>
  <si>
    <t>LENNY.IT S.r.l.</t>
  </si>
  <si>
    <t>00949890412</t>
  </si>
  <si>
    <t>SONCINIANA S.r.l.</t>
  </si>
  <si>
    <t>02272660412</t>
  </si>
  <si>
    <t>TERRE DI ROSSINI E RAFFAELLO Azienda Speciale per l'Agroalimentare</t>
  </si>
  <si>
    <t>90033160418</t>
  </si>
  <si>
    <t>ASSOCIAZIONE CULTURALE COLONIA JULIA FANESTRIS</t>
  </si>
  <si>
    <t>CNTGCM66M08C351X</t>
  </si>
  <si>
    <t>Conti Giacomo</t>
  </si>
  <si>
    <t>C.O.G.E.S. SRL</t>
  </si>
  <si>
    <t>de.A. Costruzioni S.r.l.</t>
  </si>
  <si>
    <t>01227190418</t>
  </si>
  <si>
    <t xml:space="preserve">I.E.T. s.r.l. </t>
  </si>
  <si>
    <t>02500260415</t>
  </si>
  <si>
    <t>A.T. SYSTEM S.R.L.</t>
  </si>
  <si>
    <t xml:space="preserve">Dago Elettonica </t>
  </si>
  <si>
    <t>02218130413</t>
  </si>
  <si>
    <t>BIEFFE IMPIANTI</t>
  </si>
  <si>
    <t>TERMOIDRAULICA VBA S.n.c.</t>
  </si>
  <si>
    <t>01064700410</t>
  </si>
  <si>
    <t>CENTRO LUCE di Angelo Bartolucci</t>
  </si>
  <si>
    <t>DLVCLD67R02D488H</t>
  </si>
  <si>
    <t>ALPPHA TEK impianti</t>
  </si>
  <si>
    <t>00308930411</t>
  </si>
  <si>
    <t>BIAGIOTI E FRATICELLI  SNC</t>
  </si>
  <si>
    <t>02312370410</t>
  </si>
  <si>
    <t>GB Elettromeccanica S.n.c.</t>
  </si>
  <si>
    <t>021771840412</t>
  </si>
  <si>
    <t>Cini impianti tecnologici</t>
  </si>
  <si>
    <t>02191910419</t>
  </si>
  <si>
    <t>TCS impianti s.r.l.</t>
  </si>
  <si>
    <t>NUOVA GTB IMPIANTI Srl</t>
  </si>
  <si>
    <t>01237950413</t>
  </si>
  <si>
    <t>Vecchione di Valentini &amp; C. S.r.l.</t>
  </si>
  <si>
    <t>02239330414</t>
  </si>
  <si>
    <t>Pulifox S.r.l.</t>
  </si>
  <si>
    <t>025127304123</t>
  </si>
  <si>
    <t>F.G. SNC DI PIERINI</t>
  </si>
  <si>
    <t>004755800411</t>
  </si>
  <si>
    <t>01231560416</t>
  </si>
  <si>
    <t>TALLEVI GENIO SNC</t>
  </si>
  <si>
    <t>GREEN LINE SERVICE</t>
  </si>
  <si>
    <t>RGNLNA69P10D749J</t>
  </si>
  <si>
    <t>REGINI ALEN</t>
  </si>
  <si>
    <t>Cooperativa Facchini</t>
  </si>
  <si>
    <t>01436260408</t>
  </si>
  <si>
    <t>D.F. ELETTRONICA SRL DI MALTONI FABIO</t>
  </si>
  <si>
    <t>00332280684</t>
  </si>
  <si>
    <t>CE.SI ELETTRONICA SRL DI ALESSANDRO VITALI</t>
  </si>
  <si>
    <t>02060430416</t>
  </si>
  <si>
    <t>ZOLFANELLI SERGIO IMPIANTI SRL</t>
  </si>
  <si>
    <t>B.M. IMPIANTI SNC DI MATTIOLI MARCO</t>
  </si>
  <si>
    <t xml:space="preserve">EdilPierantoni  S.r.l. </t>
  </si>
  <si>
    <t>LE.MA. S.r.l</t>
  </si>
  <si>
    <t>PNNMHL80A17D488X</t>
  </si>
  <si>
    <t>MICHELE PAIANINI IMPRESA EDILE</t>
  </si>
  <si>
    <t>riccardi costruzioni srl</t>
  </si>
  <si>
    <t>03096920545</t>
  </si>
  <si>
    <t>moxma ilir</t>
  </si>
  <si>
    <t>02498190418</t>
  </si>
  <si>
    <t>aury 2012</t>
  </si>
  <si>
    <t>0675940415</t>
  </si>
  <si>
    <t>costruzioni nasoni</t>
  </si>
  <si>
    <t>01309570925</t>
  </si>
  <si>
    <t>Candolfi Dino e Figlio e C. Snc</t>
  </si>
  <si>
    <t>02037190416</t>
  </si>
  <si>
    <t>edil marche srl</t>
  </si>
  <si>
    <t>Società Adriatica di Vitali &amp; Petrucci s.r.l.</t>
  </si>
  <si>
    <t>01405550417</t>
  </si>
  <si>
    <t>Pierini Mario Eliseo Secchiaroli Morbidelli s.n.c.</t>
  </si>
  <si>
    <t>Riccardi Costruzioni s.r.l.</t>
  </si>
  <si>
    <t>C.M.T.T. Società Cooperativa a r.l.</t>
  </si>
  <si>
    <t>01113850414</t>
  </si>
  <si>
    <t>Autofficina M.F. s.n.c.</t>
  </si>
  <si>
    <t>02017950417</t>
  </si>
  <si>
    <t>Segnaletica 200 di Zenobi Marzia</t>
  </si>
  <si>
    <t>01085840419</t>
  </si>
  <si>
    <t>Lavorazioni Agricole Giordano Tebaldi</t>
  </si>
  <si>
    <t>02420680411</t>
  </si>
  <si>
    <t>Nardini Autotrasporti di Esposito Nardini Agostino</t>
  </si>
  <si>
    <t>01175540416</t>
  </si>
  <si>
    <t>ORMO s.n.c. di Biagiarelli Umberto &amp; C.</t>
  </si>
  <si>
    <t>01252000417</t>
  </si>
  <si>
    <t>Autotrasporti Movimento terra Pucci di Pucci Roberto &amp; C. s.n.c.</t>
  </si>
  <si>
    <t>02154440412</t>
  </si>
  <si>
    <t>Nuova Lasermec s.r.l.</t>
  </si>
  <si>
    <t>00142520410</t>
  </si>
  <si>
    <t>BE.VA.ZA. di Belli &amp; C. s.n.c.</t>
  </si>
  <si>
    <t>01394390411</t>
  </si>
  <si>
    <t>Officina Meccanica F.lli Terzanelli Daniele e Vivian s.n.c.</t>
  </si>
  <si>
    <t>Lucarelli Costruzioni s.r.l.</t>
  </si>
  <si>
    <t>B.L.C. di Baldelli Luca &amp; C. s.n.c.</t>
  </si>
  <si>
    <t>Rossi s.r.l. Costruzioni e restauri</t>
  </si>
  <si>
    <t>Impresa Edile Stradale Guidi Giovanni s.r.l.</t>
  </si>
  <si>
    <t>Costruzioni Nasoni s.r.l.</t>
  </si>
  <si>
    <t>Aury 2012 s.r.l. Unipersonale</t>
  </si>
  <si>
    <t>01304570425</t>
  </si>
  <si>
    <t>Candolfi Dino e Figlio &amp; C. s.n.c</t>
  </si>
  <si>
    <t>Vernarecci Romano &amp; C. s.n.c.</t>
  </si>
  <si>
    <t>Nuova Costruzioni Campitelli s.r.l.</t>
  </si>
  <si>
    <t>00644000416</t>
  </si>
  <si>
    <t>R.P.C. F.lli Rondina e Pierini s.n.c.</t>
  </si>
  <si>
    <t>00925530412</t>
  </si>
  <si>
    <t>Centro-Diesel di Ambrosini &amp; C. s.n.c.</t>
  </si>
  <si>
    <t>02118080411</t>
  </si>
  <si>
    <t>Punto Gomme di Moscatelli Andrea &amp; Primavera Luca s.n.c.</t>
  </si>
  <si>
    <t>Tecnorock s.r.l.</t>
  </si>
  <si>
    <t>02512730413</t>
  </si>
  <si>
    <t>F.G. s.n.c. di Pierini</t>
  </si>
  <si>
    <t>Filipponi Benito s.r.l.</t>
  </si>
  <si>
    <t>02092290416</t>
  </si>
  <si>
    <t>Autocarrozzeria Trave di Palazzi Andrea &amp; C. s.a.s.</t>
  </si>
  <si>
    <t>Impresa Tallevi Genio s.n.c. di Tallevi Fabio &amp; C.</t>
  </si>
  <si>
    <t>00040830416</t>
  </si>
  <si>
    <t>Guidarelli geom. Lanfranco</t>
  </si>
  <si>
    <t>ITER S.r.l.</t>
  </si>
  <si>
    <t>01808390437</t>
  </si>
  <si>
    <t>Lopergolo Costruzioni S.r.l.</t>
  </si>
  <si>
    <t>11806521008</t>
  </si>
  <si>
    <t>Deveris Costruzioni S.r.l.</t>
  </si>
  <si>
    <t xml:space="preserve">CME Consorzio Imprenditori Edili Società Cooperativa </t>
  </si>
  <si>
    <t>00150430569</t>
  </si>
  <si>
    <t>Careca Società Cooperativa Consorzio fra Artigiani Edili Collaterali Affini</t>
  </si>
  <si>
    <t>01576690679</t>
  </si>
  <si>
    <t>Bollettini Costruzioni S.r.l.</t>
  </si>
  <si>
    <t>00169620416</t>
  </si>
  <si>
    <t>B.S. Di Brunetti S. &amp; C. S.r.l.</t>
  </si>
  <si>
    <t>S.C.R. Italia S.r.l.</t>
  </si>
  <si>
    <t>02075730412</t>
  </si>
  <si>
    <t>Edil CP S.r.l.</t>
  </si>
  <si>
    <t>Cappalavori S.r.l.</t>
  </si>
  <si>
    <t>02472260419</t>
  </si>
  <si>
    <t xml:space="preserve">R.Edil S.n.c. Di Simoncini Marco &amp; C. </t>
  </si>
  <si>
    <t>01293490411</t>
  </si>
  <si>
    <t>Chemical NPK Facility Service S.r.l.</t>
  </si>
  <si>
    <t>Vagnini Daniele</t>
  </si>
  <si>
    <t>02184690424</t>
  </si>
  <si>
    <t>Astra Soc. Coop. A r.l.</t>
  </si>
  <si>
    <t>BOSCARINI COSTRUZIONI S.r.l.</t>
  </si>
  <si>
    <t>00331300400</t>
  </si>
  <si>
    <t>Elmi S.r.l.</t>
  </si>
  <si>
    <t xml:space="preserve">Costruzioni Nasoni S.r.l. </t>
  </si>
  <si>
    <t>109</t>
  </si>
  <si>
    <t>00312450414</t>
  </si>
  <si>
    <t xml:space="preserve">Tiquarantuno B Società Cooperativa Sociale </t>
  </si>
  <si>
    <t xml:space="preserve">Tallevi Genio S.n.c. Di Tallevi Fabio &amp; C. </t>
  </si>
  <si>
    <t>01824050544</t>
  </si>
  <si>
    <t>IL POLIEDRO Società Cooperativa Sociale</t>
  </si>
  <si>
    <t>110</t>
  </si>
  <si>
    <t>01990920546</t>
  </si>
  <si>
    <t xml:space="preserve">SOPRA IL MURO Società Cooperativa Sociale </t>
  </si>
  <si>
    <t>00222230534</t>
  </si>
  <si>
    <t>LAURENTI MARINO S.a.s. Di Laurenti Marino &amp; C.</t>
  </si>
  <si>
    <t>S.E.A. S.r.l. Società Edile Ascolana</t>
  </si>
  <si>
    <t>COROMANO S.r.l.</t>
  </si>
  <si>
    <t>CRESCIMBENI CARLO S.r.l.</t>
  </si>
  <si>
    <t>01562720670</t>
  </si>
  <si>
    <t>ARMANDO DI ELEUTERIO S.r.l.u.</t>
  </si>
  <si>
    <t>S.C.O.T. Società Costruzioni Ofelio Torri S.r.l.</t>
  </si>
  <si>
    <t>VERNARECCI ROMANO E C. S.n.c.</t>
  </si>
  <si>
    <t>MACCARI GIANCARLO S.r.l.</t>
  </si>
  <si>
    <t>FERRETTI S.r.l.</t>
  </si>
  <si>
    <t>SCAVI E CONDOTTE S.r.l.</t>
  </si>
  <si>
    <t>MARIOTTI COSTRUZIONI S.r.l.</t>
  </si>
  <si>
    <t>PRO.GE.CO. COSTRUZIONI GENERALI S.r.l.</t>
  </si>
  <si>
    <t>01344390446</t>
  </si>
  <si>
    <t>CARDINALETTI S.r.l.</t>
  </si>
  <si>
    <t>CRBSFN77T50A615T</t>
  </si>
  <si>
    <t>TEMENOS di C.S.</t>
  </si>
  <si>
    <t>01241490430</t>
  </si>
  <si>
    <t>FRANCUCCI S.r.l.</t>
  </si>
  <si>
    <t>GOSTI S.r.l.</t>
  </si>
  <si>
    <t>FABBRI COSTRUZIONI S.r.l.</t>
  </si>
  <si>
    <t>MAFFEI S.r.l.</t>
  </si>
  <si>
    <t>VNINZR58H28H798Y</t>
  </si>
  <si>
    <t>EDIL TECNOCOSTRUZIONI 2008</t>
  </si>
  <si>
    <t>EDILTURCI S.r.l.</t>
  </si>
  <si>
    <t>ROMAGNOLA STRADE S.p.A.</t>
  </si>
  <si>
    <t>PICCOLO COSTRUZIONI S.r.l.</t>
  </si>
  <si>
    <t>10411470155</t>
  </si>
  <si>
    <t>EMAS S.r.l.</t>
  </si>
  <si>
    <t>MATTEI S.r.l.</t>
  </si>
  <si>
    <t>02607990641</t>
  </si>
  <si>
    <t>ROMANO EDILGLOBAL S.r.l.</t>
  </si>
  <si>
    <t>04759280656</t>
  </si>
  <si>
    <t>P.G.M. COSTRUZIONI S.r.l.</t>
  </si>
  <si>
    <t>CISA APPALTI S.a.s.</t>
  </si>
  <si>
    <t>EDILSERVICE di Palanca Marco Sas</t>
  </si>
  <si>
    <t>FOREDIL COSTRUZIONI di Fortugno Salvatore</t>
  </si>
  <si>
    <t>02487510352</t>
  </si>
  <si>
    <t>COSTRUZIONI MORINI S.r.l.</t>
  </si>
  <si>
    <t>00126420405</t>
  </si>
  <si>
    <t>SOCIETA' COOPERATIVA BRACCIANTI RIMINESE</t>
  </si>
  <si>
    <t>CPL CONCORDIA Soc. Coop.</t>
  </si>
  <si>
    <t>C.E.I.S.A. S.p.A.</t>
  </si>
  <si>
    <t>02273940409</t>
  </si>
  <si>
    <t>ESCAVAZIONI BIGUZZI Bruno &amp; C. S.n.c.</t>
  </si>
  <si>
    <t>COSTRUZIONI NASONI S.r.l.</t>
  </si>
  <si>
    <t>GRUPPO MA.PA.-CANNELLONI S.r.l.</t>
  </si>
  <si>
    <t>02160820441</t>
  </si>
  <si>
    <t>ASFALTI S.r.l.</t>
  </si>
  <si>
    <t>GUIDARELLI GEOM. LANFRANCO</t>
  </si>
  <si>
    <t>TORELLI DOTTORI S.p.A.</t>
  </si>
  <si>
    <t>CAV. ALDO ILARI S.n.c. Di Ilari Sandro &amp; C.</t>
  </si>
  <si>
    <t>C.M.T.T. Società Cooperativa a r.l</t>
  </si>
  <si>
    <t>02204710418</t>
  </si>
  <si>
    <t>GIORGINI ANGELO E GIORGINI DENIS S.N.C.</t>
  </si>
  <si>
    <t>01729420404</t>
  </si>
  <si>
    <t>NERI CANZIO &amp; C. S.n.c.</t>
  </si>
  <si>
    <t>LA STRADA Soc. Coop. A r.l.</t>
  </si>
  <si>
    <t>CANGHIARI COSTRUZIONI S.r.l.</t>
  </si>
  <si>
    <t>NUOVA COOPERATIVA SELCIATORI P.C. A r.l.</t>
  </si>
  <si>
    <t>S. &amp; P. COSTRUZIONI S.r.l.</t>
  </si>
  <si>
    <t>EDILPIAZZALI di Scortichini G. &amp; C. S.n.c.</t>
  </si>
  <si>
    <t>F.LLI OTTAVIANI di Ottaviano Adriano &amp; Carlo S.n.c</t>
  </si>
  <si>
    <t>LUCOS S.r.l.</t>
  </si>
  <si>
    <t>LAV.ES.MAT.I. S.r.l.</t>
  </si>
  <si>
    <t>COSTRUZIONI ING. PERFETTI S.r.l.</t>
  </si>
  <si>
    <t>PRETELLI S.r.l.</t>
  </si>
  <si>
    <t>SINTEXCAL S.p.A.</t>
  </si>
  <si>
    <t>C.O.G.E.S. S.r.l.</t>
  </si>
  <si>
    <t>111</t>
  </si>
  <si>
    <t>BRIZZI COSTRUZIONI S.n.c.</t>
  </si>
  <si>
    <t>04522950650</t>
  </si>
  <si>
    <t>COSTRUZIONI RUBERTO S.r.l.</t>
  </si>
  <si>
    <t>TECNOSTRADE S.r.l.</t>
  </si>
  <si>
    <t>L.P.G. S.p.A.</t>
  </si>
  <si>
    <t>PESARESI GIUSEPPE S.p.A.</t>
  </si>
  <si>
    <t>04001290404</t>
  </si>
  <si>
    <t>CONSORZIO CON.CO.S. Società Cooperativa</t>
  </si>
  <si>
    <t>03645860408</t>
  </si>
  <si>
    <t>EDIL SAGEA S.r.l</t>
  </si>
  <si>
    <t>01290050895</t>
  </si>
  <si>
    <t>F.LLI FANGANO SAS di Fangano Salvatore &amp; c.</t>
  </si>
  <si>
    <t>FIORI COSTRUZIONI S.r.l.</t>
  </si>
  <si>
    <t>01490180542</t>
  </si>
  <si>
    <t>C.M.M. S.n.c. Di Monaldi &amp; C.</t>
  </si>
  <si>
    <t>02381160411</t>
  </si>
  <si>
    <t>CASAVECCHIA GROUP S.r.l.</t>
  </si>
  <si>
    <t>EDILSTRADE GUBBIO S.r.l.</t>
  </si>
  <si>
    <t>112</t>
  </si>
  <si>
    <t>00990260416</t>
  </si>
  <si>
    <t>FRATELLI TAGNANI S.n.c. Di Tagnani F. &amp; C.</t>
  </si>
  <si>
    <t>Aset Holding Spa – Farmacia Comunale S.Orso</t>
  </si>
  <si>
    <t>Farmacia comunaleViale Romagna 133/F</t>
  </si>
  <si>
    <t>Farmacia comunale Via P.Ferrari Marotta</t>
  </si>
  <si>
    <t>RSSRNT56T54D488Y</t>
  </si>
  <si>
    <t>Farmacia del Porto Rossi</t>
  </si>
  <si>
    <t>BLLCRL47T06A981G</t>
  </si>
  <si>
    <t>Farmacia Santa Elena</t>
  </si>
  <si>
    <t>01229220411</t>
  </si>
  <si>
    <t>Elettrauto e Officina Canestrari di Zacchilli Enzo e C. Snc</t>
  </si>
  <si>
    <t>00114100415</t>
  </si>
  <si>
    <t>Autofficina Pagani e Ciaschini</t>
  </si>
  <si>
    <t>02165120417</t>
  </si>
  <si>
    <t>Autofficina Service car</t>
  </si>
  <si>
    <t>00099300410</t>
  </si>
  <si>
    <t>Diba spa</t>
  </si>
  <si>
    <t>01135560412</t>
  </si>
  <si>
    <t>Tecnosette snc</t>
  </si>
  <si>
    <t>C.B. Club Enrico Mattei Onlus</t>
  </si>
  <si>
    <t>02004110413</t>
  </si>
  <si>
    <t>TECNOSERVICE DI TINTI SERGIO E C. SAS</t>
  </si>
  <si>
    <t>Altri 97 invitati</t>
  </si>
  <si>
    <t>00387420417</t>
  </si>
  <si>
    <t>LAM SRL Laboratorio Analisi</t>
  </si>
  <si>
    <t>01303760530</t>
  </si>
  <si>
    <t>BIO CONSULT SRL</t>
  </si>
  <si>
    <t>02409560733</t>
  </si>
  <si>
    <t>IGENIA SRL</t>
  </si>
  <si>
    <t>01221620428</t>
  </si>
  <si>
    <t>Cristianpack srl</t>
  </si>
  <si>
    <t>01208130417</t>
  </si>
  <si>
    <t>Igiene Service di Berardinelli Maurizio</t>
  </si>
  <si>
    <t>00693300428</t>
  </si>
  <si>
    <t>Pierpaoli srl</t>
  </si>
  <si>
    <t>01316780426</t>
  </si>
  <si>
    <t>Rays Spa</t>
  </si>
  <si>
    <t>01737680437</t>
  </si>
  <si>
    <t>RM srl</t>
  </si>
  <si>
    <t>02408890412</t>
  </si>
  <si>
    <t>PALANCA TONICO E MAROCHI FILIPPO SNC</t>
  </si>
  <si>
    <t>SOCIETA' ADRIATICA DI VITALI E PETRUCCI SRL</t>
  </si>
  <si>
    <t>TERMOIDRAULICA VBA</t>
  </si>
  <si>
    <t>02066390424</t>
  </si>
  <si>
    <t>CIDIEMME SRL</t>
  </si>
  <si>
    <t>02446150415</t>
  </si>
  <si>
    <t>BAGOLARO COOP. SOCIALE SOCIETA AGRICOLA FORESTALE</t>
  </si>
  <si>
    <t>SPSNCL71B06F839T</t>
  </si>
  <si>
    <t>NEEM DI ESPOSITO NICOLA</t>
  </si>
  <si>
    <t>02000930418</t>
  </si>
  <si>
    <t>MEAD ASCENSORI</t>
  </si>
  <si>
    <t>TKV SOCIETA' COOPERATIVA SOCIALE</t>
  </si>
  <si>
    <t>ZNBMRZ61C65D488E</t>
  </si>
  <si>
    <t>SEGNAELTICA 2000 DI CENOBI MARZIA</t>
  </si>
  <si>
    <t>Z240A5FD6A</t>
  </si>
  <si>
    <t>MANCINI ANGELO E BALILLA SNC</t>
  </si>
  <si>
    <t>GAMMA SRL</t>
  </si>
  <si>
    <t>TNLSMN68T28D488V</t>
  </si>
  <si>
    <t>SIMONE TONELLI</t>
  </si>
  <si>
    <t>02541280422</t>
  </si>
  <si>
    <t>GECO DI CURATOLO A. E GAGGIOTTI M S.N.C.</t>
  </si>
  <si>
    <t>03994340408</t>
  </si>
  <si>
    <t>GEODE</t>
  </si>
  <si>
    <t>SM 21197</t>
  </si>
  <si>
    <t>INTERGEO SRL (SAN MARINO)</t>
  </si>
  <si>
    <t>RVNVNC70P61D488B</t>
  </si>
  <si>
    <t>STUDIO ELICA DI VERONICA ROVINELLI</t>
  </si>
  <si>
    <t>IDEOSTAMPA SRL</t>
  </si>
  <si>
    <t>01090610419</t>
  </si>
  <si>
    <t>NUOVA VETRERIA FARABINI DI BERTOZZI L. &amp; C. SNC</t>
  </si>
  <si>
    <t>GRAPHO 5 SERVICE SRL</t>
  </si>
  <si>
    <t>90010660414</t>
  </si>
  <si>
    <t>ASSOC. MUSICALE ORCHESTRA SINFONICA “G.ROSSINI”</t>
  </si>
  <si>
    <t>BACK STAGE DI FERRI MARCO &amp; C. SNC</t>
  </si>
  <si>
    <t>90046600087</t>
  </si>
  <si>
    <t>ASSOCIAZIONE  CULTURALE TEATRO DEL BANCHERO</t>
  </si>
  <si>
    <t>0182380544</t>
  </si>
  <si>
    <t>SOCIETA' COOPERATIVA SISTEMA MUSEO A.R.L</t>
  </si>
  <si>
    <t>BLDNDR77H21E256X</t>
  </si>
  <si>
    <t>BEARSOUND DI BALDUCCI ANDREA</t>
  </si>
  <si>
    <t>BCAGNT73S26D488G</t>
  </si>
  <si>
    <t xml:space="preserve">FOTO VIDEO GIONATA DI BACI GIONATA </t>
  </si>
  <si>
    <t>90030060413</t>
  </si>
  <si>
    <t>FONDAZIONE TEATRO DELLA FORTUNA</t>
  </si>
  <si>
    <t>02114600410</t>
  </si>
  <si>
    <t>ASSOCIAZIONE  FANTAGRUEL</t>
  </si>
  <si>
    <t>IMPRESA TALLEVI GENIO SNC DI TALLEVI C.&amp;</t>
  </si>
  <si>
    <t>CMLRGR63T12D488R</t>
  </si>
  <si>
    <t>FANO ASCENSORI DI ROGER CAMELLINI</t>
  </si>
  <si>
    <t>FRRMRC66B25D488F</t>
  </si>
  <si>
    <t>FERRI MARCO SERVIZI DI FERRI MARCO</t>
  </si>
  <si>
    <t>FANO TV – ASSOCIAZIONE VOCE CRISTIANA</t>
  </si>
  <si>
    <t>PULIRAPIDA SRL</t>
  </si>
  <si>
    <t>PCCMRA52B06D488V</t>
  </si>
  <si>
    <t>PUCCI MAURO CINE FOTO OTTICA</t>
  </si>
  <si>
    <t>92035170411</t>
  </si>
  <si>
    <t>ASSOCIAZIONE ANTARES ONLUS</t>
  </si>
  <si>
    <t>DSNCRN58D67D488C</t>
  </si>
  <si>
    <t>DH GROUP SRL</t>
  </si>
  <si>
    <t>GBRSRN74A53F205Q</t>
  </si>
  <si>
    <t>VAGANOVA DANZA E BALLETTO DI SERENA GUBERT</t>
  </si>
  <si>
    <t>MCCCHR71A56D488J</t>
  </si>
  <si>
    <t>CHIARA DANZA DI OMICCIOLI CHIARA</t>
  </si>
  <si>
    <t>90037230415</t>
  </si>
  <si>
    <t>A.S.D. DANCE ACCADEMY STUDIO</t>
  </si>
  <si>
    <t>CENTRO FERRAMENTA  DI CECCHINI GASTONE &amp; C.SNC</t>
  </si>
  <si>
    <t>BCCFPP66P20G479W</t>
  </si>
  <si>
    <t>CAFFE' AURORA DI BACCHIOCCHI FILIPPO</t>
  </si>
  <si>
    <t>SOCIETA' PUBBLICITA' EDITORIALE S.P.A.</t>
  </si>
  <si>
    <t>OMNIA COMUNICAZIONE SRL</t>
  </si>
  <si>
    <t>LIBRERIA MONDADORI DI ALESSANDRINI V.  &amp;  C. SNC</t>
  </si>
  <si>
    <t>ORGANIZZAZIONE VALLATO – FANO</t>
  </si>
  <si>
    <t>NAUTILUS  SNC DI CARBONI DANIELE E FILIPPO &amp; C.</t>
  </si>
  <si>
    <t>START DI GRILLI DAVIDE &amp; C. SNC</t>
  </si>
  <si>
    <t>VLLRRT59E20A271L</t>
  </si>
  <si>
    <t>ROBERTO VALLI PIANOFORTI</t>
  </si>
  <si>
    <t>01110140413</t>
  </si>
  <si>
    <t>VITALI AGRICOLTURA SRL</t>
  </si>
  <si>
    <t>00992210427</t>
  </si>
  <si>
    <t>CENTER TECNICA DI DOLCIOTTI S.E SANTONI R. SNC</t>
  </si>
  <si>
    <t>02041020427</t>
  </si>
  <si>
    <t>SPAZIO SCENICO SNC</t>
  </si>
  <si>
    <t>REVERDE REGINI GARDEN SRL</t>
  </si>
  <si>
    <t>02208260410</t>
  </si>
  <si>
    <t>CERIONI PUBBLIGRAFICA SNC DI CERIONI T. S. &amp; C.</t>
  </si>
  <si>
    <t>MANCINI ANGELO E BALILLA DI MANCINI G. E R. SNC</t>
  </si>
  <si>
    <t>81005350418</t>
  </si>
  <si>
    <t>IST.TECNICO COMM.LE “CESARE BATTISTI”</t>
  </si>
  <si>
    <t>POLITECNOS SOCIETA' COOPERATIVA</t>
  </si>
  <si>
    <t>01227810411</t>
  </si>
  <si>
    <t>STARK SRL</t>
  </si>
  <si>
    <t>FLRMRC52C252110M</t>
  </si>
  <si>
    <t>FLORIO MARCO</t>
  </si>
  <si>
    <t>AUTONOLEGGI EUROTRAVEL SAS DI GARBATINI G.&amp; C.</t>
  </si>
  <si>
    <t>02387180414</t>
  </si>
  <si>
    <t>ASSOCIAZIONE CULTURALE HEGO FILM</t>
  </si>
  <si>
    <t>90030630413</t>
  </si>
  <si>
    <t>AMICI DEL TEATRO DELLA FORTUNA</t>
  </si>
  <si>
    <t>02025560414</t>
  </si>
  <si>
    <t xml:space="preserve">GIOVAGNOLI LEGNO SNC </t>
  </si>
  <si>
    <t>COMEDIA SOCIETA' COOPERATIVA</t>
  </si>
  <si>
    <t>90015180418</t>
  </si>
  <si>
    <t>ASSOCIAZIONE CULTURALE TEATRO LA BUGIA</t>
  </si>
  <si>
    <t>FILIPPONI BENITO SRL</t>
  </si>
  <si>
    <t>00348230426</t>
  </si>
  <si>
    <t>CONVENTO SANTA MARIA NUOVA FRATI MINORI</t>
  </si>
  <si>
    <t>00121110415</t>
  </si>
  <si>
    <t>SAT SRL</t>
  </si>
  <si>
    <t>DAGO ELETTRONICA SRL</t>
  </si>
  <si>
    <t>02482790413</t>
  </si>
  <si>
    <t>ASSOCIAZIONE CULTURALE SANKO</t>
  </si>
  <si>
    <t>01319470413</t>
  </si>
  <si>
    <t>MEDIAMIX SRL</t>
  </si>
  <si>
    <t>90036080415</t>
  </si>
  <si>
    <t>CORO DEL TEATRO  DELLA FORTUNA MEZIO AGOSTINI</t>
  </si>
  <si>
    <t>SOCIETA' TIPOGRAFICA SNC DI PIZZICHELLI L. &amp; C.</t>
  </si>
  <si>
    <t>Z340D0753E</t>
  </si>
  <si>
    <t>01288740440</t>
  </si>
  <si>
    <t xml:space="preserve">C.I.A.M. S.R.L. </t>
  </si>
  <si>
    <t>01205330416</t>
  </si>
  <si>
    <t xml:space="preserve">TARINI SNC DI TARINI DANIELE &amp; C. </t>
  </si>
  <si>
    <t>02213110428</t>
  </si>
  <si>
    <t xml:space="preserve">DITTA EKOSFERA </t>
  </si>
  <si>
    <t>97038680589</t>
  </si>
  <si>
    <t xml:space="preserve">ASS. ANPANA </t>
  </si>
  <si>
    <t>ASS. MELAMPO</t>
  </si>
  <si>
    <t xml:space="preserve">ASS. OSIRIDE </t>
  </si>
  <si>
    <t>00828540419</t>
  </si>
  <si>
    <t>ARGONAUTA ASSOCIAZIONE NATURALISTICA</t>
  </si>
  <si>
    <t>C.B.CLUB ENRICO MATTEI ONLUS</t>
  </si>
  <si>
    <t>CENTRO DID.EDUC.AMBIENT.CASA ARCHILEI</t>
  </si>
  <si>
    <t>STRBRN43C13D749B</t>
  </si>
  <si>
    <t xml:space="preserve">CANILE DEL RAGANO DI STORACI BRUNO </t>
  </si>
  <si>
    <t>BGTGPP55C14E351P</t>
  </si>
  <si>
    <t>CENTRO SEL. ALASKAN MALAMUTE E SHIBA DEL BIAGIO DI BIAGIOTTI GIUSEPPE</t>
  </si>
  <si>
    <t xml:space="preserve">ANIMAL LIBERATION C/O CARNAROLI CLAUDIA </t>
  </si>
  <si>
    <t xml:space="preserve"> Z050B2E9FC</t>
  </si>
  <si>
    <t>CANILE DEL RAGANO DI STORACI BRUNO</t>
  </si>
  <si>
    <t>ASET S.P.A. AZIENDA SERVIZI SUL TERRIT.  APR/SET</t>
  </si>
  <si>
    <t>02099990414</t>
  </si>
  <si>
    <t xml:space="preserve">OSPEDALE VETERINARIO “FANUM FORTUNAE” </t>
  </si>
  <si>
    <t>ASSOCIAZIONE "MELAMPO"</t>
  </si>
  <si>
    <t>CENTRO FERRAMENTA DI CECCHINI GASTORE &amp; C. S.N.C.</t>
  </si>
  <si>
    <t>BNZSFN65L19D458G</t>
  </si>
  <si>
    <t>PET FOOD BADIALI DI BENAZZI STEFANO</t>
  </si>
  <si>
    <t>C.I.A.M. S.R.L.</t>
  </si>
  <si>
    <t>01541820435</t>
  </si>
  <si>
    <t>ITALMED AGRI SRL  LEISHMANIA</t>
  </si>
  <si>
    <t>00272430414</t>
  </si>
  <si>
    <t xml:space="preserve">COMUNE DI PESARO </t>
  </si>
  <si>
    <t>02267690465</t>
  </si>
  <si>
    <t>RIBBON S.a.s.</t>
  </si>
  <si>
    <t>01453380410</t>
  </si>
  <si>
    <t>AUTOSERVICES SRL –</t>
  </si>
  <si>
    <t>DIBA SPA</t>
  </si>
  <si>
    <t>00971130414</t>
  </si>
  <si>
    <t>GUALANDI GIORGIO E C. SAS</t>
  </si>
  <si>
    <t>02067130403</t>
  </si>
  <si>
    <t>EUROCOM MTELECOMUNCIAZIONI SRL</t>
  </si>
  <si>
    <t xml:space="preserve">DAGO ELETTRONICA </t>
  </si>
  <si>
    <t>00917650962</t>
  </si>
  <si>
    <t>ELTRAFF</t>
  </si>
  <si>
    <t>02394050419</t>
  </si>
  <si>
    <t xml:space="preserve">VITALI STEFANO </t>
  </si>
  <si>
    <t>01573730486</t>
  </si>
  <si>
    <t>SODI SCIENTIFICA</t>
  </si>
  <si>
    <t>07200680721</t>
  </si>
  <si>
    <t>IDEM GROUP DI LONGO A. E CARBONARI L.</t>
  </si>
  <si>
    <t>CENTRO FERRAMENTA</t>
  </si>
  <si>
    <t>02073360410</t>
  </si>
  <si>
    <t xml:space="preserve">LA MACCHINA DEL TEMPO </t>
  </si>
  <si>
    <t>00795790831</t>
  </si>
  <si>
    <t xml:space="preserve">GIULIANO FRANCESCO </t>
  </si>
  <si>
    <t>02119870414</t>
  </si>
  <si>
    <t xml:space="preserve">G.G. GENgA E GALDELLI </t>
  </si>
  <si>
    <t>ECOLASER  INFORMATICA SRL</t>
  </si>
  <si>
    <t>00315730416</t>
  </si>
  <si>
    <t xml:space="preserve">AUTOCARROZZERIA DIONIGI </t>
  </si>
  <si>
    <t>01209890415</t>
  </si>
  <si>
    <t>F.LLI MENCOBONI SNC</t>
  </si>
  <si>
    <t>02259990402</t>
  </si>
  <si>
    <t>EGAF EDIZIONI SRL</t>
  </si>
  <si>
    <t>02066400405</t>
  </si>
  <si>
    <t>MAGGIOLI SPA</t>
  </si>
  <si>
    <t>MENCOBINI SNC</t>
  </si>
  <si>
    <t>02067170403</t>
  </si>
  <si>
    <t>EUROCOM TELECOMUNCIAZIONI SRL</t>
  </si>
  <si>
    <t>ELETTRAUTO CANESTRARI DI ZACCHILLI E C SNC</t>
  </si>
  <si>
    <t>01236360416</t>
  </si>
  <si>
    <t>BARGNESI DI CASCIOLI R. E C. SNC</t>
  </si>
  <si>
    <t>92022270414</t>
  </si>
  <si>
    <t xml:space="preserve">TIRO A SEGNO NAZIONALE </t>
  </si>
  <si>
    <t>Z410BD7BF</t>
  </si>
  <si>
    <t>05032630963</t>
  </si>
  <si>
    <t>ALLIANZ SPA LLYOD</t>
  </si>
  <si>
    <t>01075480416</t>
  </si>
  <si>
    <t xml:space="preserve">PUBLI IN DEI F,LLI PIGNA </t>
  </si>
  <si>
    <t>01811290202</t>
  </si>
  <si>
    <t>SELEA SRL</t>
  </si>
  <si>
    <t>01170160889</t>
  </si>
  <si>
    <t>GIANNONE  COMPUTERS SAS</t>
  </si>
  <si>
    <t>05666681001</t>
  </si>
  <si>
    <t xml:space="preserve">VIDEO SERVICE 99 SRL </t>
  </si>
  <si>
    <t>02058610425</t>
  </si>
  <si>
    <t xml:space="preserve">MICHELETTI SIMONE </t>
  </si>
  <si>
    <t>01708990443</t>
  </si>
  <si>
    <t xml:space="preserve">C.C.C.P.SRL </t>
  </si>
  <si>
    <t>02289740488</t>
  </si>
  <si>
    <t>CONFEZIONI ORSI SNC</t>
  </si>
  <si>
    <t>01930051204</t>
  </si>
  <si>
    <t xml:space="preserve">KAAMA SRL </t>
  </si>
  <si>
    <t>08894201006</t>
  </si>
  <si>
    <t xml:space="preserve">SECURTEX SRL </t>
  </si>
  <si>
    <t>81003320413</t>
  </si>
  <si>
    <t>CORO POLIFONICO MALATESTIANO</t>
  </si>
  <si>
    <t>02007010412</t>
  </si>
  <si>
    <t>VIGILAR SRL</t>
  </si>
  <si>
    <t>ALBERGHI CONSORZIATI SOC. COOP. ARL</t>
  </si>
  <si>
    <t>92004340516</t>
  </si>
  <si>
    <t>FE.NI.A.R.CO FEDERAZIONE NAZ. ITAL. ASS. REG. CORALI</t>
  </si>
  <si>
    <t>02459530412</t>
  </si>
  <si>
    <t>SOC. COOP. ORCHESTRA SINFONICA “G. ROSSINI”</t>
  </si>
  <si>
    <t>01906810583</t>
  </si>
  <si>
    <t>CROCE ROSSA ITALIANA – COMITATO PROV. DI PESARO</t>
  </si>
  <si>
    <t>90006680418</t>
  </si>
  <si>
    <t>FOTOVIDEOCINECLUB</t>
  </si>
  <si>
    <t>03304370160</t>
  </si>
  <si>
    <t>ECOSTAMPA SAS</t>
  </si>
  <si>
    <t>SI</t>
  </si>
  <si>
    <t xml:space="preserve">SI -RINUNCIATARIA </t>
  </si>
  <si>
    <t>01283500401</t>
  </si>
  <si>
    <t>LA CONTABILITA'</t>
  </si>
  <si>
    <t>03013340652</t>
  </si>
  <si>
    <t>GRAFICHE S.ANTONIO</t>
  </si>
  <si>
    <t>00411600794</t>
  </si>
  <si>
    <t>GRAFICA REVENTINO</t>
  </si>
  <si>
    <t>MGNRNIFOT-3</t>
  </si>
  <si>
    <t>TSM TIPOGRAFIA SERIGRAFIA DI MOGINI EGISTO E IRENE</t>
  </si>
  <si>
    <t>05940780017</t>
  </si>
  <si>
    <t>SGI SOCIETA' GENERALE DELL'IMMAGINE SRL</t>
  </si>
  <si>
    <t>00938080348</t>
  </si>
  <si>
    <t>TORIAZZI SRL</t>
  </si>
  <si>
    <t>00465790483</t>
  </si>
  <si>
    <t>TIPOGRAFIA BERTELLI SNC DI PAOLO BERTELLI E C</t>
  </si>
  <si>
    <t>IDEOSTAMPA</t>
  </si>
  <si>
    <t>03132581210</t>
  </si>
  <si>
    <t>TIPOLITOGRAFIA MEO DI MEO PASQUALE ED ANIELLO</t>
  </si>
  <si>
    <t>LA TECNOGRAFICA SRL</t>
  </si>
  <si>
    <t>05128040630</t>
  </si>
  <si>
    <t>GRAFICA FONSOR SRL</t>
  </si>
  <si>
    <t>00570830729A</t>
  </si>
  <si>
    <t>LATERZA FRATELLI DI LATERZA STEFANO E C</t>
  </si>
  <si>
    <t>SOCIETA TIPOGRAFICA SNC DI PIZZICHELLI LORENZO E C</t>
  </si>
  <si>
    <t>02425650922</t>
  </si>
  <si>
    <t>NUOVE GRAFICHE PUDDU SRL</t>
  </si>
  <si>
    <t>01374520425</t>
  </si>
  <si>
    <t xml:space="preserve"> FLAMINI UFFICIO  SRL</t>
  </si>
  <si>
    <t>05023781007</t>
  </si>
  <si>
    <t>TIBURTINI SRL</t>
  </si>
  <si>
    <t>01239630054</t>
  </si>
  <si>
    <t>ASTIGRAFICA</t>
  </si>
  <si>
    <t>GRAFICHE E GASPARI SRL</t>
  </si>
  <si>
    <t>01807620404</t>
  </si>
  <si>
    <t>PREMIATO STABILIMENTO TIPOGRAFICO DEI COMUNI SOOC COOP</t>
  </si>
  <si>
    <t>01665300677</t>
  </si>
  <si>
    <t>EDITPRESS SRL</t>
  </si>
  <si>
    <t>02450970658</t>
  </si>
  <si>
    <t>EDIGUIDA SRL</t>
  </si>
  <si>
    <t>01358440681</t>
  </si>
  <si>
    <t>LITOGRAFIA BRANDOLINI SNC</t>
  </si>
  <si>
    <t>SOCIETA' COOPERATIVA  SISTEMA MUSEO</t>
  </si>
  <si>
    <t>01158650414</t>
  </si>
  <si>
    <t xml:space="preserve">LA PERLA SRL  - RISTORANTE </t>
  </si>
  <si>
    <t>ZNGBRN42A11H7211</t>
  </si>
  <si>
    <t xml:space="preserve">ZANGOLINI BRUNO – CIRCOLO CITTADINO </t>
  </si>
  <si>
    <t>02400730418</t>
  </si>
  <si>
    <t>STA SIRI HOTEL</t>
  </si>
  <si>
    <t>SBSNLT70H57D488A</t>
  </si>
  <si>
    <t>CAFFETTERIA MARCONI DI SUBISSATI NICOLETTA</t>
  </si>
  <si>
    <t>FIORI E PIANTE REGINI SRL</t>
  </si>
  <si>
    <t>LVOTZN59P670488W</t>
  </si>
  <si>
    <t>FLOR ART DI OLIVA TIZIANA</t>
  </si>
  <si>
    <t>ORGANIZZAZIONE VALLATO FANO -BANDA CITTADINA</t>
  </si>
  <si>
    <t>02079550410</t>
  </si>
  <si>
    <t>SOCIETA' STILE  SRL</t>
  </si>
  <si>
    <t>07516911000</t>
  </si>
  <si>
    <t>SOCIETA' AUTOSTRADE  SPA E P.E TELEPASS SPA</t>
  </si>
  <si>
    <t>09771701001</t>
  </si>
  <si>
    <t>TELEPASS SPA</t>
  </si>
  <si>
    <t>Z7509CCB8F1</t>
  </si>
  <si>
    <t>00962100418</t>
  </si>
  <si>
    <t>ONORANZE FUNEBRI RIUNITE OFR</t>
  </si>
  <si>
    <t>TCCSLV77L48D488Y</t>
  </si>
  <si>
    <t>LIBRERIA 77 DI TECCHI SILVIA</t>
  </si>
  <si>
    <t>012098890415</t>
  </si>
  <si>
    <t>GOMMISTA FRATELLI MENCOBONI</t>
  </si>
  <si>
    <t>01185560412</t>
  </si>
  <si>
    <t>TECNOSETTE SNC</t>
  </si>
  <si>
    <t>DNNSDR39R17D488H</t>
  </si>
  <si>
    <t>SANDRO DONINI ARALDICA MILITARE</t>
  </si>
  <si>
    <t>POM DI LUCARELLI E CECCARELLI SNC</t>
  </si>
  <si>
    <t>02091260428</t>
  </si>
  <si>
    <t>SUPERMERCATI LE VELE  SNC</t>
  </si>
  <si>
    <t>MBRMRC63L02D488L</t>
  </si>
  <si>
    <t>AMBROSINI MARCO -PANETTERIA</t>
  </si>
  <si>
    <t>SERVICE TPTE DI  TERMINESI ENRICO</t>
  </si>
  <si>
    <t xml:space="preserve">Z7B0920917        </t>
  </si>
  <si>
    <t>TIQUARANTUNO “B” SOC.COOP.SOCIALE</t>
  </si>
  <si>
    <t>RDALFA43A02A639P</t>
  </si>
  <si>
    <t>HOTEL ORFEO RIST PIZZ DI RADI ALFEO</t>
  </si>
  <si>
    <t>02298530417</t>
  </si>
  <si>
    <t>RIST PIZZERIA LA MANDRIA DI DE SANCTIS F. E C.</t>
  </si>
  <si>
    <t>02460570415</t>
  </si>
  <si>
    <t>DOLCE FANTASIA SNC DI SALUCCI LUCIA E ANDREA</t>
  </si>
  <si>
    <t>ANTEPRIMA WEB SRL</t>
  </si>
  <si>
    <t>00481660413</t>
  </si>
  <si>
    <t>HOTEL ROMA S.A.S. DI TONELLI LILIANA &amp; AUDEMIA &amp; C</t>
  </si>
  <si>
    <t>01282020419</t>
  </si>
  <si>
    <t>AZIENDA AGRARIA CLAUDIO MORELLI</t>
  </si>
  <si>
    <t>GRRLCU56T12D488Y</t>
  </si>
  <si>
    <t>AZIENDA AGRARIA GUERRIERI DOTT. GUERRIERI LUCA</t>
  </si>
  <si>
    <t>ANTEPRIMA WEB S.R.L.</t>
  </si>
  <si>
    <t>PLMMNL60L61D488J</t>
  </si>
  <si>
    <t>PALMUCCI MANUELA</t>
  </si>
  <si>
    <t>LA PERLA SRL  - RISTORANTE DA MAURIZIO</t>
  </si>
  <si>
    <t>BRSLTZ60P43G479V</t>
  </si>
  <si>
    <t>LETIZIA BRUSCOLI</t>
  </si>
  <si>
    <t>02446720415</t>
  </si>
  <si>
    <t>CONSORZIO PROGETTO RESTAURO</t>
  </si>
  <si>
    <t>02143010367</t>
  </si>
  <si>
    <t>PAL Informatica srl</t>
  </si>
  <si>
    <t>s</t>
  </si>
  <si>
    <t>04005550373</t>
  </si>
  <si>
    <t xml:space="preserve">G.A. Europa Azzaroni sas di Patrizia Azzaroni e c. </t>
  </si>
  <si>
    <t>01350080410</t>
  </si>
  <si>
    <t>OHM srl</t>
  </si>
  <si>
    <t>00800930430</t>
  </si>
  <si>
    <t>Gruppo Marche Informatica  srl</t>
  </si>
  <si>
    <t xml:space="preserve"> ZEE07D930C</t>
  </si>
  <si>
    <t>06188330150</t>
  </si>
  <si>
    <t>Maggioli spa</t>
  </si>
  <si>
    <t>01269250443</t>
  </si>
  <si>
    <t>GEOSERVICE srl</t>
  </si>
  <si>
    <t>02652560281</t>
  </si>
  <si>
    <t>3DGISsrl</t>
  </si>
  <si>
    <t>01936050440</t>
  </si>
  <si>
    <t>ALL SERVICES srl</t>
  </si>
  <si>
    <t>02313821007</t>
  </si>
  <si>
    <t>INFOCAMERE</t>
  </si>
  <si>
    <t>01634121204</t>
  </si>
  <si>
    <t>TIESSE srl</t>
  </si>
  <si>
    <t>04866651211</t>
  </si>
  <si>
    <t>UNLIMITED TECNOLOGY srl</t>
  </si>
  <si>
    <t>02043510425</t>
  </si>
  <si>
    <t>APRA  Sistemi srl</t>
  </si>
  <si>
    <t>02148460419</t>
  </si>
  <si>
    <t>NETHESIS srl</t>
  </si>
  <si>
    <t>07543230960</t>
  </si>
  <si>
    <t>CLOUDITALIA COMMUNICATIONS spa</t>
  </si>
  <si>
    <t>03045890542</t>
  </si>
  <si>
    <t xml:space="preserve">Milliway </t>
  </si>
  <si>
    <t>01- PROCEDURA APERTA</t>
  </si>
  <si>
    <t>02-PROCEDURA RISTRETTA</t>
  </si>
  <si>
    <t>03-PROCEDURA NEGOZIATA PREVIA PUBBLICAZIONE DEL BANDO</t>
  </si>
  <si>
    <t>05-DIALOGO COMPETITIVO</t>
  </si>
  <si>
    <t>06-PROCEDURA NEGOZIATA SENZA PREVIA INDIZIONE DI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</si>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</sst>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@"/>
    <numFmt numFmtId="166" formatCode="0"/>
    <numFmt numFmtId="167" formatCode="&quot;€ &quot;#,##0.00"/>
    <numFmt numFmtId="168" formatCode="D\ MMMM\ YYYY"/>
    <numFmt numFmtId="169" formatCode="DD/MM/YYYY"/>
    <numFmt numFmtId="170" formatCode="[$€-410]\ #,##0.00;[RED]\-[$€-410]\ #,##0.00"/>
    <numFmt numFmtId="171" formatCode="DD/MM/YY"/>
    <numFmt numFmtId="172" formatCode="#,##0.00"/>
    <numFmt numFmtId="173" formatCode="#,###.00"/>
    <numFmt numFmtId="174" formatCode="0.00"/>
    <numFmt numFmtId="175" formatCode="&quot;€ &quot;#,##0.00;[RED]&quot;-€ &quot;#,##0.00"/>
    <numFmt numFmtId="176" formatCode="[$€-410]\ #,##0.00;\-[$€-410]\ #,##0.00"/>
    <numFmt numFmtId="177" formatCode="[HH]:MM:SS"/>
    <numFmt numFmtId="178" formatCode="0"/>
    <numFmt numFmtId="179" formatCode="GENERAL"/>
    <numFmt numFmtId="180" formatCode="@"/>
    <numFmt numFmtId="181" formatCode="DD/MM/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vertAlign val="subscript"/>
      <sz val="9"/>
      <name val="Times New Roman"/>
      <family val="1"/>
    </font>
    <font>
      <vertAlign val="subscript"/>
      <sz val="9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9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  <xf numFmtId="164" fontId="0" fillId="0" borderId="0">
      <alignment/>
      <protection/>
    </xf>
    <xf numFmtId="164" fontId="0" fillId="9" borderId="0" applyNumberFormat="0" applyBorder="0" applyAlignment="0" applyProtection="0"/>
    <xf numFmtId="164" fontId="0" fillId="8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8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9" borderId="0" applyNumberFormat="0" applyBorder="0" applyAlignment="0" applyProtection="0"/>
    <xf numFmtId="164" fontId="0" fillId="8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9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8" borderId="0" applyNumberFormat="0" applyBorder="0" applyAlignment="0" applyProtection="0"/>
  </cellStyleXfs>
  <cellXfs count="354">
    <xf numFmtId="164" fontId="0" fillId="0" borderId="0" xfId="0" applyAlignment="1">
      <alignment/>
    </xf>
    <xf numFmtId="165" fontId="18" fillId="0" borderId="0" xfId="0" applyNumberFormat="1" applyFont="1" applyBorder="1" applyAlignment="1" applyProtection="1">
      <alignment vertical="top" wrapText="1"/>
      <protection locked="0"/>
    </xf>
    <xf numFmtId="165" fontId="18" fillId="0" borderId="0" xfId="0" applyNumberFormat="1" applyFont="1" applyBorder="1" applyAlignment="1" applyProtection="1">
      <alignment horizontal="justify" vertical="top" wrapText="1"/>
      <protection locked="0"/>
    </xf>
    <xf numFmtId="166" fontId="18" fillId="0" borderId="0" xfId="0" applyNumberFormat="1" applyFont="1" applyBorder="1" applyAlignment="1" applyProtection="1">
      <alignment horizontal="center" vertical="top" wrapText="1"/>
      <protection locked="0"/>
    </xf>
    <xf numFmtId="164" fontId="18" fillId="5" borderId="0" xfId="0" applyNumberFormat="1" applyFont="1" applyFill="1" applyBorder="1" applyAlignment="1" applyProtection="1">
      <alignment vertical="top" wrapText="1"/>
      <protection/>
    </xf>
    <xf numFmtId="164" fontId="18" fillId="5" borderId="0" xfId="0" applyNumberFormat="1" applyFont="1" applyFill="1" applyBorder="1" applyAlignment="1" applyProtection="1">
      <alignment vertical="top" wrapText="1"/>
      <protection locked="0"/>
    </xf>
    <xf numFmtId="167" fontId="18" fillId="0" borderId="0" xfId="0" applyNumberFormat="1" applyFont="1" applyBorder="1" applyAlignment="1" applyProtection="1">
      <alignment horizontal="right" vertical="top" wrapText="1"/>
      <protection locked="0"/>
    </xf>
    <xf numFmtId="168" fontId="18" fillId="0" borderId="0" xfId="0" applyNumberFormat="1" applyFont="1" applyBorder="1" applyAlignment="1" applyProtection="1">
      <alignment vertical="top" wrapText="1"/>
      <protection locked="0"/>
    </xf>
    <xf numFmtId="169" fontId="18" fillId="0" borderId="0" xfId="0" applyNumberFormat="1" applyFont="1" applyBorder="1" applyAlignment="1" applyProtection="1">
      <alignment vertical="top" wrapText="1"/>
      <protection locked="0"/>
    </xf>
    <xf numFmtId="165" fontId="18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8" fillId="0" borderId="0" xfId="0" applyNumberFormat="1" applyFont="1" applyBorder="1" applyAlignment="1">
      <alignment vertical="top" wrapText="1"/>
    </xf>
    <xf numFmtId="165" fontId="18" fillId="5" borderId="0" xfId="0" applyNumberFormat="1" applyFont="1" applyFill="1" applyBorder="1" applyAlignment="1" applyProtection="1">
      <alignment vertical="top" wrapText="1"/>
      <protection/>
    </xf>
    <xf numFmtId="165" fontId="18" fillId="5" borderId="0" xfId="0" applyNumberFormat="1" applyFont="1" applyFill="1" applyBorder="1" applyAlignment="1" applyProtection="1">
      <alignment horizontal="justify" vertical="top" wrapText="1"/>
      <protection/>
    </xf>
    <xf numFmtId="166" fontId="18" fillId="5" borderId="0" xfId="0" applyNumberFormat="1" applyFont="1" applyFill="1" applyBorder="1" applyAlignment="1" applyProtection="1">
      <alignment horizontal="center" vertical="top" wrapText="1"/>
      <protection/>
    </xf>
    <xf numFmtId="165" fontId="18" fillId="5" borderId="0" xfId="0" applyNumberFormat="1" applyFont="1" applyFill="1" applyBorder="1" applyAlignment="1" applyProtection="1">
      <alignment horizontal="right" vertical="top" wrapText="1"/>
      <protection/>
    </xf>
    <xf numFmtId="165" fontId="18" fillId="0" borderId="0" xfId="0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Alignment="1">
      <alignment horizontal="justify"/>
    </xf>
    <xf numFmtId="164" fontId="18" fillId="0" borderId="0" xfId="0" applyFont="1" applyAlignment="1">
      <alignment horizontal="justify"/>
    </xf>
    <xf numFmtId="170" fontId="19" fillId="0" borderId="0" xfId="0" applyNumberFormat="1" applyFont="1" applyAlignment="1">
      <alignment horizontal="right"/>
    </xf>
    <xf numFmtId="165" fontId="18" fillId="0" borderId="0" xfId="0" applyNumberFormat="1" applyFont="1" applyFill="1" applyAlignment="1">
      <alignment horizontal="right" wrapText="1"/>
    </xf>
    <xf numFmtId="170" fontId="18" fillId="0" borderId="0" xfId="0" applyNumberFormat="1" applyFont="1" applyAlignment="1">
      <alignment horizontal="right"/>
    </xf>
    <xf numFmtId="164" fontId="19" fillId="0" borderId="0" xfId="61" applyFont="1" applyAlignment="1">
      <alignment horizontal="justify"/>
      <protection/>
    </xf>
    <xf numFmtId="165" fontId="19" fillId="0" borderId="0" xfId="61" applyNumberFormat="1" applyFont="1" applyBorder="1" applyAlignment="1" applyProtection="1">
      <alignment vertical="top" wrapText="1"/>
      <protection locked="0"/>
    </xf>
    <xf numFmtId="166" fontId="19" fillId="0" borderId="0" xfId="61" applyNumberFormat="1" applyFont="1" applyBorder="1" applyAlignment="1" applyProtection="1">
      <alignment horizontal="center" vertical="top" wrapText="1"/>
      <protection locked="0"/>
    </xf>
    <xf numFmtId="164" fontId="19" fillId="5" borderId="0" xfId="61" applyNumberFormat="1" applyFont="1" applyFill="1" applyBorder="1" applyAlignment="1" applyProtection="1">
      <alignment vertical="top" wrapText="1"/>
      <protection/>
    </xf>
    <xf numFmtId="164" fontId="19" fillId="5" borderId="0" xfId="61" applyNumberFormat="1" applyFont="1" applyFill="1" applyBorder="1" applyAlignment="1" applyProtection="1">
      <alignment vertical="top" wrapText="1"/>
      <protection locked="0"/>
    </xf>
    <xf numFmtId="167" fontId="19" fillId="0" borderId="0" xfId="61" applyNumberFormat="1" applyFont="1" applyBorder="1" applyAlignment="1" applyProtection="1">
      <alignment horizontal="right" vertical="top" wrapText="1"/>
      <protection locked="0"/>
    </xf>
    <xf numFmtId="168" fontId="19" fillId="0" borderId="0" xfId="61" applyNumberFormat="1" applyFont="1" applyBorder="1" applyAlignment="1" applyProtection="1">
      <alignment vertical="top" wrapText="1"/>
      <protection locked="0"/>
    </xf>
    <xf numFmtId="169" fontId="19" fillId="0" borderId="0" xfId="61" applyNumberFormat="1" applyFont="1" applyBorder="1" applyAlignment="1" applyProtection="1">
      <alignment vertical="top" wrapText="1"/>
      <protection locked="0"/>
    </xf>
    <xf numFmtId="168" fontId="19" fillId="0" borderId="0" xfId="61" applyNumberFormat="1" applyFont="1" applyFill="1" applyBorder="1" applyAlignment="1" applyProtection="1">
      <alignment horizontal="right" vertical="top" wrapText="1"/>
      <protection locked="0"/>
    </xf>
    <xf numFmtId="165" fontId="19" fillId="0" borderId="0" xfId="61" applyNumberFormat="1" applyFont="1" applyBorder="1" applyAlignment="1">
      <alignment vertical="top" wrapText="1"/>
      <protection/>
    </xf>
    <xf numFmtId="164" fontId="18" fillId="0" borderId="0" xfId="0" applyFont="1" applyAlignment="1">
      <alignment horizontal="justify" vertical="top"/>
    </xf>
    <xf numFmtId="164" fontId="18" fillId="0" borderId="0" xfId="0" applyFont="1" applyAlignment="1">
      <alignment/>
    </xf>
    <xf numFmtId="164" fontId="19" fillId="4" borderId="0" xfId="61" applyFont="1" applyFill="1" applyBorder="1" applyAlignment="1">
      <alignment horizontal="justify"/>
      <protection/>
    </xf>
    <xf numFmtId="164" fontId="19" fillId="4" borderId="0" xfId="70" applyFont="1" applyFill="1" applyBorder="1" applyAlignment="1">
      <alignment horizontal="justify"/>
      <protection/>
    </xf>
    <xf numFmtId="165" fontId="18" fillId="4" borderId="0" xfId="61" applyNumberFormat="1" applyFont="1" applyFill="1" applyBorder="1" applyAlignment="1" applyProtection="1">
      <alignment vertical="top" wrapText="1"/>
      <protection locked="0"/>
    </xf>
    <xf numFmtId="166" fontId="18" fillId="4" borderId="0" xfId="61" applyNumberFormat="1" applyFont="1" applyFill="1" applyBorder="1" applyAlignment="1" applyProtection="1">
      <alignment horizontal="center" vertical="top" wrapText="1"/>
      <protection locked="0"/>
    </xf>
    <xf numFmtId="164" fontId="18" fillId="4" borderId="0" xfId="61" applyNumberFormat="1" applyFont="1" applyFill="1" applyBorder="1" applyAlignment="1" applyProtection="1">
      <alignment vertical="top" wrapText="1"/>
      <protection/>
    </xf>
    <xf numFmtId="164" fontId="18" fillId="4" borderId="0" xfId="61" applyNumberFormat="1" applyFont="1" applyFill="1" applyBorder="1" applyAlignment="1" applyProtection="1">
      <alignment vertical="top" wrapText="1"/>
      <protection locked="0"/>
    </xf>
    <xf numFmtId="167" fontId="18" fillId="4" borderId="0" xfId="61" applyNumberFormat="1" applyFont="1" applyFill="1" applyBorder="1" applyAlignment="1" applyProtection="1">
      <alignment horizontal="right" vertical="top" wrapText="1"/>
      <protection locked="0"/>
    </xf>
    <xf numFmtId="169" fontId="18" fillId="4" borderId="0" xfId="61" applyNumberFormat="1" applyFont="1" applyFill="1" applyBorder="1" applyAlignment="1" applyProtection="1">
      <alignment vertical="top" wrapText="1"/>
      <protection locked="0"/>
    </xf>
    <xf numFmtId="164" fontId="18" fillId="4" borderId="0" xfId="61" applyFont="1" applyFill="1" applyBorder="1" applyAlignment="1">
      <alignment horizontal="justify"/>
      <protection/>
    </xf>
    <xf numFmtId="167" fontId="18" fillId="0" borderId="0" xfId="61" applyNumberFormat="1" applyFont="1" applyFill="1" applyBorder="1" applyAlignment="1" applyProtection="1">
      <alignment horizontal="right" vertical="top" wrapText="1"/>
      <protection locked="0"/>
    </xf>
    <xf numFmtId="165" fontId="18" fillId="4" borderId="0" xfId="61" applyNumberFormat="1" applyFont="1" applyFill="1" applyBorder="1" applyAlignment="1">
      <alignment vertical="top" wrapText="1"/>
      <protection/>
    </xf>
    <xf numFmtId="165" fontId="19" fillId="0" borderId="0" xfId="61" applyNumberFormat="1" applyFont="1" applyFill="1" applyBorder="1" applyAlignment="1" applyProtection="1">
      <alignment vertical="top" wrapText="1"/>
      <protection locked="0"/>
    </xf>
    <xf numFmtId="165" fontId="19" fillId="0" borderId="0" xfId="61" applyNumberFormat="1" applyFont="1" applyFill="1" applyAlignment="1">
      <alignment horizontal="right" wrapText="1"/>
      <protection/>
    </xf>
    <xf numFmtId="164" fontId="19" fillId="0" borderId="0" xfId="61" applyFont="1">
      <alignment/>
      <protection/>
    </xf>
    <xf numFmtId="165" fontId="19" fillId="0" borderId="0" xfId="61" applyNumberFormat="1" applyFont="1" applyBorder="1" applyAlignment="1" applyProtection="1">
      <alignment horizontal="justify" vertical="top" wrapText="1"/>
      <protection locked="0"/>
    </xf>
    <xf numFmtId="164" fontId="18" fillId="4" borderId="0" xfId="61" applyFont="1" applyFill="1" applyAlignment="1">
      <alignment horizontal="justify" vertical="top"/>
      <protection/>
    </xf>
    <xf numFmtId="168" fontId="18" fillId="4" borderId="0" xfId="61" applyNumberFormat="1" applyFont="1" applyFill="1" applyBorder="1" applyAlignment="1" applyProtection="1">
      <alignment vertical="top" wrapText="1"/>
      <protection locked="0"/>
    </xf>
    <xf numFmtId="165" fontId="18" fillId="4" borderId="0" xfId="61" applyNumberFormat="1" applyFont="1" applyFill="1" applyAlignment="1">
      <alignment horizontal="right" vertical="top" wrapText="1"/>
      <protection/>
    </xf>
    <xf numFmtId="164" fontId="19" fillId="4" borderId="0" xfId="61" applyFont="1" applyFill="1" applyAlignment="1">
      <alignment horizontal="justify" vertical="top"/>
      <protection/>
    </xf>
    <xf numFmtId="164" fontId="18" fillId="4" borderId="0" xfId="61" applyFont="1" applyFill="1">
      <alignment/>
      <protection/>
    </xf>
    <xf numFmtId="165" fontId="18" fillId="4" borderId="0" xfId="0" applyNumberFormat="1" applyFont="1" applyFill="1" applyBorder="1" applyAlignment="1" applyProtection="1">
      <alignment vertical="top" wrapText="1"/>
      <protection locked="0"/>
    </xf>
    <xf numFmtId="164" fontId="18" fillId="4" borderId="0" xfId="0" applyFont="1" applyFill="1" applyAlignment="1">
      <alignment horizontal="justify" vertical="top"/>
    </xf>
    <xf numFmtId="166" fontId="18" fillId="4" borderId="0" xfId="0" applyNumberFormat="1" applyFont="1" applyFill="1" applyBorder="1" applyAlignment="1" applyProtection="1">
      <alignment horizontal="center" vertical="top" wrapText="1"/>
      <protection locked="0"/>
    </xf>
    <xf numFmtId="164" fontId="18" fillId="4" borderId="0" xfId="0" applyNumberFormat="1" applyFont="1" applyFill="1" applyBorder="1" applyAlignment="1" applyProtection="1">
      <alignment vertical="top" wrapText="1"/>
      <protection/>
    </xf>
    <xf numFmtId="164" fontId="18" fillId="4" borderId="0" xfId="0" applyNumberFormat="1" applyFont="1" applyFill="1" applyBorder="1" applyAlignment="1" applyProtection="1">
      <alignment vertical="top" wrapText="1"/>
      <protection locked="0"/>
    </xf>
    <xf numFmtId="167" fontId="18" fillId="4" borderId="0" xfId="0" applyNumberFormat="1" applyFont="1" applyFill="1" applyBorder="1" applyAlignment="1" applyProtection="1">
      <alignment horizontal="right" vertical="top" wrapText="1"/>
      <protection locked="0"/>
    </xf>
    <xf numFmtId="168" fontId="18" fillId="4" borderId="0" xfId="0" applyNumberFormat="1" applyFont="1" applyFill="1" applyBorder="1" applyAlignment="1" applyProtection="1">
      <alignment vertical="top" wrapText="1"/>
      <protection locked="0"/>
    </xf>
    <xf numFmtId="169" fontId="18" fillId="4" borderId="0" xfId="0" applyNumberFormat="1" applyFont="1" applyFill="1" applyBorder="1" applyAlignment="1" applyProtection="1">
      <alignment vertical="top" wrapText="1"/>
      <protection locked="0"/>
    </xf>
    <xf numFmtId="165" fontId="18" fillId="4" borderId="0" xfId="0" applyNumberFormat="1" applyFont="1" applyFill="1" applyAlignment="1">
      <alignment horizontal="right" wrapText="1"/>
    </xf>
    <xf numFmtId="165" fontId="18" fillId="4" borderId="0" xfId="0" applyNumberFormat="1" applyFont="1" applyFill="1" applyBorder="1" applyAlignment="1">
      <alignment vertical="top" wrapText="1"/>
    </xf>
    <xf numFmtId="169" fontId="19" fillId="0" borderId="0" xfId="0" applyNumberFormat="1" applyFont="1" applyBorder="1" applyAlignment="1" applyProtection="1">
      <alignment vertical="top" wrapText="1"/>
      <protection locked="0"/>
    </xf>
    <xf numFmtId="164" fontId="18" fillId="4" borderId="0" xfId="61" applyFont="1" applyFill="1" applyAlignment="1">
      <alignment horizontal="justify"/>
      <protection/>
    </xf>
    <xf numFmtId="170" fontId="18" fillId="0" borderId="0" xfId="61" applyNumberFormat="1" applyFont="1" applyFill="1" applyAlignment="1">
      <alignment horizontal="right" wrapText="1"/>
      <protection/>
    </xf>
    <xf numFmtId="165" fontId="18" fillId="4" borderId="0" xfId="61" applyNumberFormat="1" applyFont="1" applyFill="1" applyAlignment="1">
      <alignment horizontal="right" wrapText="1"/>
      <protection/>
    </xf>
    <xf numFmtId="168" fontId="18" fillId="4" borderId="0" xfId="61" applyNumberFormat="1" applyFont="1" applyFill="1" applyBorder="1" applyAlignment="1" applyProtection="1">
      <alignment horizontal="center" vertical="top" wrapText="1"/>
      <protection locked="0"/>
    </xf>
    <xf numFmtId="169" fontId="19" fillId="0" borderId="0" xfId="61" applyNumberFormat="1" applyFont="1" applyFill="1" applyBorder="1" applyAlignment="1" applyProtection="1">
      <alignment vertical="top" wrapText="1"/>
      <protection locked="0"/>
    </xf>
    <xf numFmtId="165" fontId="19" fillId="0" borderId="0" xfId="61" applyNumberFormat="1" applyFont="1" applyFill="1" applyAlignment="1">
      <alignment horizontal="right" vertical="center" wrapText="1"/>
      <protection/>
    </xf>
    <xf numFmtId="171" fontId="18" fillId="5" borderId="0" xfId="0" applyNumberFormat="1" applyFont="1" applyFill="1" applyBorder="1" applyAlignment="1" applyProtection="1">
      <alignment vertical="top" wrapText="1"/>
      <protection locked="0"/>
    </xf>
    <xf numFmtId="164" fontId="19" fillId="0" borderId="0" xfId="61" applyFont="1" applyAlignment="1">
      <alignment horizontal="left"/>
      <protection/>
    </xf>
    <xf numFmtId="164" fontId="18" fillId="0" borderId="0" xfId="61" applyFont="1" applyAlignment="1">
      <alignment horizontal="left"/>
      <protection/>
    </xf>
    <xf numFmtId="164" fontId="18" fillId="0" borderId="0" xfId="61" applyFont="1" applyAlignment="1">
      <alignment horizontal="justify"/>
      <protection/>
    </xf>
    <xf numFmtId="166" fontId="18" fillId="0" borderId="0" xfId="61" applyNumberFormat="1" applyFont="1" applyBorder="1" applyAlignment="1" applyProtection="1">
      <alignment horizontal="center" vertical="top" wrapText="1"/>
      <protection locked="0"/>
    </xf>
    <xf numFmtId="164" fontId="18" fillId="5" borderId="0" xfId="61" applyNumberFormat="1" applyFont="1" applyFill="1" applyBorder="1" applyAlignment="1" applyProtection="1">
      <alignment horizontal="left" vertical="top" wrapText="1"/>
      <protection/>
    </xf>
    <xf numFmtId="164" fontId="18" fillId="5" borderId="0" xfId="61" applyNumberFormat="1" applyFont="1" applyFill="1" applyBorder="1" applyAlignment="1" applyProtection="1">
      <alignment horizontal="left" vertical="top" wrapText="1"/>
      <protection locked="0"/>
    </xf>
    <xf numFmtId="170" fontId="19" fillId="0" borderId="0" xfId="61" applyNumberFormat="1" applyFont="1" applyAlignment="1">
      <alignment horizontal="right" vertical="center"/>
      <protection/>
    </xf>
    <xf numFmtId="171" fontId="18" fillId="0" borderId="0" xfId="61" applyNumberFormat="1" applyFont="1" applyAlignment="1" applyProtection="1">
      <alignment horizontal="left"/>
      <protection locked="0"/>
    </xf>
    <xf numFmtId="165" fontId="18" fillId="0" borderId="0" xfId="61" applyNumberFormat="1" applyFont="1" applyFill="1" applyAlignment="1">
      <alignment horizontal="right" vertical="center" wrapText="1"/>
      <protection/>
    </xf>
    <xf numFmtId="165" fontId="18" fillId="0" borderId="0" xfId="61" applyNumberFormat="1" applyFont="1" applyBorder="1" applyAlignment="1">
      <alignment horizontal="left" vertical="top" wrapText="1"/>
      <protection/>
    </xf>
    <xf numFmtId="164" fontId="18" fillId="5" borderId="0" xfId="61" applyNumberFormat="1" applyFont="1" applyFill="1" applyBorder="1" applyAlignment="1" applyProtection="1">
      <alignment vertical="top" wrapText="1"/>
      <protection/>
    </xf>
    <xf numFmtId="164" fontId="18" fillId="5" borderId="0" xfId="61" applyNumberFormat="1" applyFont="1" applyFill="1" applyBorder="1" applyAlignment="1" applyProtection="1">
      <alignment vertical="top" wrapText="1"/>
      <protection locked="0"/>
    </xf>
    <xf numFmtId="171" fontId="18" fillId="0" borderId="0" xfId="61" applyNumberFormat="1" applyFont="1" applyAlignment="1">
      <alignment vertical="center"/>
      <protection/>
    </xf>
    <xf numFmtId="167" fontId="18" fillId="0" borderId="0" xfId="61" applyNumberFormat="1" applyFont="1" applyBorder="1" applyAlignment="1" applyProtection="1">
      <alignment horizontal="right" vertical="top" wrapText="1"/>
      <protection locked="0"/>
    </xf>
    <xf numFmtId="168" fontId="18" fillId="0" borderId="0" xfId="61" applyNumberFormat="1" applyFont="1" applyBorder="1" applyAlignment="1" applyProtection="1">
      <alignment vertical="top" wrapText="1"/>
      <protection locked="0"/>
    </xf>
    <xf numFmtId="169" fontId="18" fillId="0" borderId="0" xfId="61" applyNumberFormat="1" applyFont="1" applyBorder="1" applyAlignment="1" applyProtection="1">
      <alignment vertical="top" wrapText="1"/>
      <protection locked="0"/>
    </xf>
    <xf numFmtId="165" fontId="18" fillId="0" borderId="0" xfId="61" applyNumberFormat="1" applyFont="1" applyBorder="1" applyAlignment="1">
      <alignment vertical="top" wrapText="1"/>
      <protection/>
    </xf>
    <xf numFmtId="165" fontId="18" fillId="0" borderId="0" xfId="61" applyNumberFormat="1" applyFont="1" applyBorder="1" applyAlignment="1" applyProtection="1">
      <alignment wrapText="1"/>
      <protection locked="0"/>
    </xf>
    <xf numFmtId="164" fontId="18" fillId="5" borderId="0" xfId="61" applyNumberFormat="1" applyFont="1" applyFill="1" applyBorder="1" applyAlignment="1" applyProtection="1">
      <alignment vertical="center" wrapText="1"/>
      <protection locked="0"/>
    </xf>
    <xf numFmtId="170" fontId="18" fillId="0" borderId="0" xfId="61" applyNumberFormat="1" applyFont="1" applyAlignment="1">
      <alignment horizontal="right" vertical="center"/>
      <protection/>
    </xf>
    <xf numFmtId="168" fontId="18" fillId="0" borderId="0" xfId="61" applyNumberFormat="1" applyFont="1" applyBorder="1" applyAlignment="1" applyProtection="1">
      <alignment horizontal="center" vertical="center" wrapText="1"/>
      <protection locked="0"/>
    </xf>
    <xf numFmtId="164" fontId="18" fillId="0" borderId="0" xfId="61" applyFont="1" applyAlignment="1">
      <alignment vertical="center"/>
      <protection/>
    </xf>
    <xf numFmtId="165" fontId="18" fillId="0" borderId="0" xfId="61" applyNumberFormat="1" applyFont="1" applyBorder="1" applyAlignment="1" applyProtection="1">
      <alignment vertical="top" wrapText="1"/>
      <protection locked="0"/>
    </xf>
    <xf numFmtId="164" fontId="18" fillId="0" borderId="0" xfId="61" applyFont="1" applyAlignment="1">
      <alignment vertical="top"/>
      <protection/>
    </xf>
    <xf numFmtId="164" fontId="18" fillId="0" borderId="0" xfId="61" applyFont="1" applyAlignment="1">
      <alignment horizontal="justify" vertical="center"/>
      <protection/>
    </xf>
    <xf numFmtId="164" fontId="18" fillId="0" borderId="0" xfId="61" applyFont="1" applyAlignment="1">
      <alignment horizontal="justify" vertical="top"/>
      <protection/>
    </xf>
    <xf numFmtId="164" fontId="18" fillId="0" borderId="0" xfId="61" applyFont="1">
      <alignment/>
      <protection/>
    </xf>
    <xf numFmtId="165" fontId="18" fillId="0" borderId="0" xfId="61" applyNumberFormat="1" applyFont="1" applyFill="1" applyAlignment="1">
      <alignment horizontal="right" wrapText="1"/>
      <protection/>
    </xf>
    <xf numFmtId="170" fontId="18" fillId="0" borderId="0" xfId="61" applyNumberFormat="1" applyFont="1" applyAlignment="1">
      <alignment horizontal="right"/>
      <protection/>
    </xf>
    <xf numFmtId="171" fontId="18" fillId="5" borderId="0" xfId="61" applyNumberFormat="1" applyFont="1" applyFill="1" applyBorder="1" applyAlignment="1" applyProtection="1">
      <alignment vertical="top" wrapText="1"/>
      <protection locked="0"/>
    </xf>
    <xf numFmtId="164" fontId="18" fillId="0" borderId="0" xfId="61" applyFont="1" applyAlignment="1">
      <alignment horizontal="justify" wrapText="1"/>
      <protection/>
    </xf>
    <xf numFmtId="165" fontId="18" fillId="18" borderId="0" xfId="61" applyNumberFormat="1" applyFont="1" applyFill="1" applyBorder="1" applyAlignment="1" applyProtection="1">
      <alignment vertical="top" wrapText="1"/>
      <protection locked="0"/>
    </xf>
    <xf numFmtId="164" fontId="18" fillId="0" borderId="0" xfId="61" applyFont="1" applyAlignment="1">
      <alignment wrapText="1"/>
      <protection/>
    </xf>
    <xf numFmtId="164" fontId="19" fillId="0" borderId="0" xfId="61" applyFont="1" applyAlignment="1">
      <alignment horizontal="justify" wrapText="1"/>
      <protection/>
    </xf>
    <xf numFmtId="164" fontId="18" fillId="0" borderId="0" xfId="61" applyFont="1" applyAlignment="1">
      <alignment horizontal="justify" vertical="top" wrapText="1"/>
      <protection/>
    </xf>
    <xf numFmtId="165" fontId="18" fillId="4" borderId="0" xfId="0" applyNumberFormat="1" applyFont="1" applyFill="1" applyBorder="1" applyAlignment="1" applyProtection="1">
      <alignment horizontal="justify" vertical="top" wrapText="1"/>
      <protection locked="0"/>
    </xf>
    <xf numFmtId="164" fontId="19" fillId="0" borderId="0" xfId="61" applyFont="1" applyBorder="1" applyAlignment="1">
      <alignment horizontal="center"/>
      <protection/>
    </xf>
    <xf numFmtId="164" fontId="18" fillId="0" borderId="0" xfId="61" applyFont="1" applyBorder="1" applyAlignment="1">
      <alignment horizontal="justify"/>
      <protection/>
    </xf>
    <xf numFmtId="164" fontId="19" fillId="0" borderId="0" xfId="61" applyFont="1" applyBorder="1" applyAlignment="1">
      <alignment horizontal="justify"/>
      <protection/>
    </xf>
    <xf numFmtId="164" fontId="18" fillId="0" borderId="0" xfId="61" applyNumberFormat="1" applyFont="1" applyFill="1" applyBorder="1" applyAlignment="1" applyProtection="1">
      <alignment vertical="top" wrapText="1"/>
      <protection locked="0"/>
    </xf>
    <xf numFmtId="165" fontId="18" fillId="0" borderId="0" xfId="61" applyNumberFormat="1" applyFont="1" applyFill="1" applyBorder="1" applyAlignment="1">
      <alignment horizontal="right" wrapText="1"/>
      <protection/>
    </xf>
    <xf numFmtId="164" fontId="18" fillId="0" borderId="0" xfId="61" applyFont="1" applyBorder="1" applyAlignment="1">
      <alignment horizontal="center"/>
      <protection/>
    </xf>
    <xf numFmtId="164" fontId="18" fillId="0" borderId="0" xfId="61" applyFont="1" applyFill="1" applyBorder="1" applyAlignment="1">
      <alignment horizontal="justify"/>
      <protection/>
    </xf>
    <xf numFmtId="170" fontId="18" fillId="0" borderId="0" xfId="61" applyNumberFormat="1" applyFont="1" applyBorder="1" applyAlignment="1">
      <alignment horizontal="right"/>
      <protection/>
    </xf>
    <xf numFmtId="165" fontId="18" fillId="0" borderId="0" xfId="61" applyNumberFormat="1" applyFont="1" applyFill="1" applyBorder="1" applyAlignment="1" applyProtection="1">
      <alignment vertical="top" wrapText="1"/>
      <protection locked="0"/>
    </xf>
    <xf numFmtId="164" fontId="18" fillId="5" borderId="0" xfId="61" applyFont="1" applyFill="1" applyBorder="1" applyAlignment="1">
      <alignment horizontal="center"/>
      <protection/>
    </xf>
    <xf numFmtId="164" fontId="18" fillId="5" borderId="0" xfId="61" applyNumberFormat="1" applyFont="1" applyFill="1" applyBorder="1" applyAlignment="1" applyProtection="1">
      <alignment horizontal="right" vertical="top" wrapText="1"/>
      <protection locked="0"/>
    </xf>
    <xf numFmtId="172" fontId="19" fillId="0" borderId="0" xfId="61" applyNumberFormat="1" applyFont="1" applyAlignment="1">
      <alignment horizontal="right"/>
      <protection/>
    </xf>
    <xf numFmtId="164" fontId="18" fillId="0" borderId="0" xfId="61" applyFont="1" applyAlignment="1">
      <alignment horizontal="center" wrapText="1"/>
      <protection/>
    </xf>
    <xf numFmtId="172" fontId="18" fillId="0" borderId="0" xfId="61" applyNumberFormat="1" applyFont="1" applyFill="1" applyAlignment="1">
      <alignment horizontal="right" wrapText="1"/>
      <protection/>
    </xf>
    <xf numFmtId="169" fontId="18" fillId="5" borderId="0" xfId="61" applyNumberFormat="1" applyFont="1" applyFill="1" applyBorder="1" applyAlignment="1" applyProtection="1">
      <alignment vertical="top" wrapText="1"/>
      <protection locked="0"/>
    </xf>
    <xf numFmtId="172" fontId="18" fillId="0" borderId="0" xfId="61" applyNumberFormat="1" applyFont="1" applyFill="1" applyBorder="1" applyAlignment="1" applyProtection="1">
      <alignment horizontal="right" vertical="top" wrapText="1"/>
      <protection locked="0"/>
    </xf>
    <xf numFmtId="169" fontId="18" fillId="0" borderId="0" xfId="61" applyNumberFormat="1" applyFont="1" applyFill="1" applyBorder="1" applyAlignment="1" applyProtection="1">
      <alignment vertical="top" wrapText="1"/>
      <protection locked="0"/>
    </xf>
    <xf numFmtId="164" fontId="19" fillId="0" borderId="0" xfId="61" applyFont="1" applyAlignment="1">
      <alignment horizontal="center" wrapText="1"/>
      <protection/>
    </xf>
    <xf numFmtId="164" fontId="18" fillId="0" borderId="0" xfId="61" applyFont="1" applyAlignment="1">
      <alignment horizontal="right"/>
      <protection/>
    </xf>
    <xf numFmtId="172" fontId="18" fillId="0" borderId="0" xfId="61" applyNumberFormat="1" applyFont="1" applyFill="1" applyAlignment="1">
      <alignment horizontal="right"/>
      <protection/>
    </xf>
    <xf numFmtId="169" fontId="18" fillId="5" borderId="0" xfId="61" applyNumberFormat="1" applyFont="1" applyFill="1" applyBorder="1" applyAlignment="1" applyProtection="1">
      <alignment horizontal="right" vertical="top" wrapText="1"/>
      <protection locked="0"/>
    </xf>
    <xf numFmtId="165" fontId="18" fillId="5" borderId="0" xfId="61" applyNumberFormat="1" applyFont="1" applyFill="1" applyBorder="1" applyAlignment="1" applyProtection="1">
      <alignment horizontal="right" vertical="top" wrapText="1"/>
      <protection locked="0"/>
    </xf>
    <xf numFmtId="172" fontId="18" fillId="0" borderId="0" xfId="61" applyNumberFormat="1" applyFont="1" applyBorder="1" applyAlignment="1" applyProtection="1">
      <alignment horizontal="right" vertical="top" wrapText="1"/>
      <protection locked="0"/>
    </xf>
    <xf numFmtId="169" fontId="18" fillId="0" borderId="0" xfId="61" applyNumberFormat="1" applyFont="1" applyBorder="1" applyAlignment="1" applyProtection="1">
      <alignment horizontal="center" vertical="top" wrapText="1"/>
      <protection locked="0"/>
    </xf>
    <xf numFmtId="164" fontId="19" fillId="0" borderId="0" xfId="61" applyFont="1" applyAlignment="1">
      <alignment vertical="top"/>
      <protection/>
    </xf>
    <xf numFmtId="172" fontId="18" fillId="0" borderId="0" xfId="61" applyNumberFormat="1" applyFont="1" applyAlignment="1">
      <alignment horizontal="right"/>
      <protection/>
    </xf>
    <xf numFmtId="164" fontId="18" fillId="5" borderId="0" xfId="61" applyFont="1" applyFill="1" applyAlignment="1">
      <alignment horizontal="right"/>
      <protection/>
    </xf>
    <xf numFmtId="169" fontId="18" fillId="0" borderId="0" xfId="61" applyNumberFormat="1" applyFont="1" applyBorder="1" applyAlignment="1" applyProtection="1">
      <alignment horizontal="right" vertical="top" wrapText="1"/>
      <protection locked="0"/>
    </xf>
    <xf numFmtId="172" fontId="18" fillId="0" borderId="0" xfId="61" applyNumberFormat="1" applyFont="1" applyAlignment="1">
      <alignment horizontal="right" wrapText="1"/>
      <protection/>
    </xf>
    <xf numFmtId="164" fontId="18" fillId="5" borderId="0" xfId="61" applyNumberFormat="1" applyFont="1" applyFill="1" applyBorder="1" applyAlignment="1" applyProtection="1">
      <alignment horizontal="right" vertical="top"/>
      <protection locked="0"/>
    </xf>
    <xf numFmtId="171" fontId="18" fillId="5" borderId="0" xfId="61" applyNumberFormat="1" applyFont="1" applyFill="1" applyBorder="1" applyAlignment="1" applyProtection="1">
      <alignment horizontal="right" vertical="top"/>
      <protection locked="0"/>
    </xf>
    <xf numFmtId="172" fontId="18" fillId="0" borderId="0" xfId="61" applyNumberFormat="1" applyFont="1">
      <alignment/>
      <protection/>
    </xf>
    <xf numFmtId="165" fontId="19" fillId="4" borderId="0" xfId="61" applyNumberFormat="1" applyFont="1" applyFill="1" applyBorder="1" applyAlignment="1" applyProtection="1">
      <alignment horizontal="left" wrapText="1"/>
      <protection locked="0"/>
    </xf>
    <xf numFmtId="164" fontId="19" fillId="4" borderId="0" xfId="70" applyFont="1" applyFill="1" applyAlignment="1">
      <alignment horizontal="left" wrapText="1"/>
      <protection/>
    </xf>
    <xf numFmtId="164" fontId="19" fillId="4" borderId="0" xfId="61" applyFont="1" applyFill="1" applyAlignment="1">
      <alignment horizontal="justify" wrapText="1"/>
      <protection/>
    </xf>
    <xf numFmtId="166" fontId="19" fillId="4" borderId="0" xfId="61" applyNumberFormat="1" applyFont="1" applyFill="1" applyBorder="1" applyAlignment="1" applyProtection="1">
      <alignment horizontal="center" wrapText="1"/>
      <protection locked="0"/>
    </xf>
    <xf numFmtId="164" fontId="19" fillId="4" borderId="0" xfId="61" applyNumberFormat="1" applyFont="1" applyFill="1" applyBorder="1" applyAlignment="1" applyProtection="1">
      <alignment vertical="top" wrapText="1"/>
      <protection/>
    </xf>
    <xf numFmtId="164" fontId="19" fillId="4" borderId="0" xfId="61" applyNumberFormat="1" applyFont="1" applyFill="1" applyBorder="1" applyAlignment="1" applyProtection="1">
      <alignment horizontal="left" wrapText="1"/>
      <protection locked="0"/>
    </xf>
    <xf numFmtId="171" fontId="19" fillId="4" borderId="0" xfId="61" applyNumberFormat="1" applyFont="1" applyFill="1" applyBorder="1" applyAlignment="1" applyProtection="1">
      <alignment horizontal="left" wrapText="1"/>
      <protection locked="0"/>
    </xf>
    <xf numFmtId="167" fontId="19" fillId="4" borderId="0" xfId="61" applyNumberFormat="1" applyFont="1" applyFill="1" applyBorder="1" applyAlignment="1" applyProtection="1">
      <alignment horizontal="left" wrapText="1"/>
      <protection locked="0"/>
    </xf>
    <xf numFmtId="168" fontId="19" fillId="4" borderId="0" xfId="61" applyNumberFormat="1" applyFont="1" applyFill="1" applyBorder="1" applyAlignment="1" applyProtection="1">
      <alignment horizontal="left" wrapText="1"/>
      <protection locked="0"/>
    </xf>
    <xf numFmtId="169" fontId="19" fillId="4" borderId="0" xfId="61" applyNumberFormat="1" applyFont="1" applyFill="1" applyBorder="1" applyAlignment="1" applyProtection="1">
      <alignment horizontal="left" wrapText="1"/>
      <protection locked="0"/>
    </xf>
    <xf numFmtId="165" fontId="19" fillId="4" borderId="0" xfId="61" applyNumberFormat="1" applyFont="1" applyFill="1" applyBorder="1" applyAlignment="1">
      <alignment horizontal="left" wrapText="1"/>
      <protection/>
    </xf>
    <xf numFmtId="165" fontId="18" fillId="0" borderId="0" xfId="61" applyNumberFormat="1" applyFont="1" applyBorder="1" applyAlignment="1" applyProtection="1">
      <alignment horizontal="left" wrapText="1"/>
      <protection locked="0"/>
    </xf>
    <xf numFmtId="164" fontId="19" fillId="0" borderId="0" xfId="70" applyFont="1" applyAlignment="1">
      <alignment horizontal="left" wrapText="1"/>
      <protection/>
    </xf>
    <xf numFmtId="166" fontId="18" fillId="0" borderId="0" xfId="61" applyNumberFormat="1" applyFont="1" applyBorder="1" applyAlignment="1" applyProtection="1">
      <alignment horizontal="center" wrapText="1"/>
      <protection locked="0"/>
    </xf>
    <xf numFmtId="164" fontId="18" fillId="5" borderId="0" xfId="61" applyNumberFormat="1" applyFont="1" applyFill="1" applyBorder="1" applyAlignment="1" applyProtection="1">
      <alignment horizontal="left" wrapText="1"/>
      <protection locked="0"/>
    </xf>
    <xf numFmtId="171" fontId="18" fillId="0" borderId="0" xfId="61" applyNumberFormat="1" applyFont="1" applyFill="1" applyBorder="1" applyAlignment="1" applyProtection="1">
      <alignment horizontal="left" wrapText="1"/>
      <protection locked="0"/>
    </xf>
    <xf numFmtId="167" fontId="18" fillId="0" borderId="0" xfId="61" applyNumberFormat="1" applyFont="1" applyBorder="1" applyAlignment="1" applyProtection="1">
      <alignment horizontal="left" wrapText="1"/>
      <protection locked="0"/>
    </xf>
    <xf numFmtId="168" fontId="18" fillId="0" borderId="0" xfId="61" applyNumberFormat="1" applyFont="1" applyBorder="1" applyAlignment="1" applyProtection="1">
      <alignment horizontal="left" wrapText="1"/>
      <protection locked="0"/>
    </xf>
    <xf numFmtId="169" fontId="18" fillId="0" borderId="0" xfId="61" applyNumberFormat="1" applyFont="1" applyBorder="1" applyAlignment="1" applyProtection="1">
      <alignment horizontal="left" wrapText="1"/>
      <protection locked="0"/>
    </xf>
    <xf numFmtId="165" fontId="18" fillId="0" borderId="0" xfId="61" applyNumberFormat="1" applyFont="1" applyBorder="1" applyAlignment="1">
      <alignment horizontal="left" wrapText="1"/>
      <protection/>
    </xf>
    <xf numFmtId="165" fontId="18" fillId="0" borderId="0" xfId="61" applyNumberFormat="1" applyFont="1" applyAlignment="1">
      <alignment horizontal="left" wrapText="1"/>
      <protection/>
    </xf>
    <xf numFmtId="173" fontId="18" fillId="0" borderId="0" xfId="61" applyNumberFormat="1" applyFont="1" applyAlignment="1">
      <alignment horizontal="left" wrapText="1"/>
      <protection/>
    </xf>
    <xf numFmtId="172" fontId="18" fillId="0" borderId="0" xfId="61" applyNumberFormat="1" applyFont="1" applyAlignment="1">
      <alignment horizontal="left" wrapText="1"/>
      <protection/>
    </xf>
    <xf numFmtId="164" fontId="18" fillId="5" borderId="0" xfId="61" applyFont="1" applyFill="1" applyBorder="1" applyAlignment="1">
      <alignment horizontal="left"/>
      <protection/>
    </xf>
    <xf numFmtId="173" fontId="18" fillId="0" borderId="0" xfId="61" applyNumberFormat="1" applyFont="1" applyFill="1" applyAlignment="1">
      <alignment horizontal="right" wrapText="1"/>
      <protection/>
    </xf>
    <xf numFmtId="165" fontId="18" fillId="5" borderId="0" xfId="61" applyNumberFormat="1" applyFont="1" applyFill="1" applyBorder="1" applyAlignment="1" applyProtection="1">
      <alignment horizontal="left" wrapText="1"/>
      <protection locked="0"/>
    </xf>
    <xf numFmtId="164" fontId="18" fillId="0" borderId="0" xfId="61" applyFont="1" applyBorder="1" applyAlignment="1">
      <alignment horizontal="justify" wrapText="1"/>
      <protection/>
    </xf>
    <xf numFmtId="164" fontId="18" fillId="5" borderId="0" xfId="61" applyFont="1" applyFill="1" applyBorder="1">
      <alignment/>
      <protection/>
    </xf>
    <xf numFmtId="165" fontId="18" fillId="17" borderId="0" xfId="61" applyNumberFormat="1" applyFont="1" applyFill="1" applyBorder="1" applyAlignment="1" applyProtection="1">
      <alignment vertical="top" wrapText="1"/>
      <protection locked="0"/>
    </xf>
    <xf numFmtId="164" fontId="19" fillId="17" borderId="0" xfId="61" applyFont="1" applyFill="1" applyBorder="1" applyAlignment="1">
      <alignment horizontal="justify"/>
      <protection/>
    </xf>
    <xf numFmtId="166" fontId="18" fillId="17" borderId="0" xfId="61" applyNumberFormat="1" applyFont="1" applyFill="1" applyBorder="1" applyAlignment="1" applyProtection="1">
      <alignment horizontal="center" vertical="top" wrapText="1"/>
      <protection locked="0"/>
    </xf>
    <xf numFmtId="164" fontId="18" fillId="17" borderId="0" xfId="61" applyNumberFormat="1" applyFont="1" applyFill="1" applyBorder="1" applyAlignment="1" applyProtection="1">
      <alignment vertical="top" wrapText="1"/>
      <protection/>
    </xf>
    <xf numFmtId="164" fontId="18" fillId="17" borderId="0" xfId="61" applyNumberFormat="1" applyFont="1" applyFill="1" applyBorder="1" applyAlignment="1" applyProtection="1">
      <alignment vertical="top" wrapText="1"/>
      <protection locked="0"/>
    </xf>
    <xf numFmtId="167" fontId="18" fillId="17" borderId="0" xfId="61" applyNumberFormat="1" applyFont="1" applyFill="1" applyBorder="1" applyAlignment="1" applyProtection="1">
      <alignment horizontal="right" vertical="top" wrapText="1"/>
      <protection locked="0"/>
    </xf>
    <xf numFmtId="169" fontId="18" fillId="17" borderId="0" xfId="61" applyNumberFormat="1" applyFont="1" applyFill="1" applyBorder="1" applyAlignment="1" applyProtection="1">
      <alignment vertical="top" wrapText="1"/>
      <protection locked="0"/>
    </xf>
    <xf numFmtId="164" fontId="18" fillId="0" borderId="0" xfId="71" applyFont="1" applyBorder="1">
      <alignment/>
      <protection/>
    </xf>
    <xf numFmtId="164" fontId="18" fillId="0" borderId="0" xfId="71" applyFont="1" applyBorder="1" applyAlignment="1">
      <alignment horizontal="justify"/>
      <protection/>
    </xf>
    <xf numFmtId="164" fontId="18" fillId="0" borderId="0" xfId="71" applyFont="1" applyBorder="1" applyAlignment="1">
      <alignment horizontal="center"/>
      <protection/>
    </xf>
    <xf numFmtId="169" fontId="18" fillId="0" borderId="0" xfId="71" applyNumberFormat="1" applyFont="1" applyBorder="1">
      <alignment/>
      <protection/>
    </xf>
    <xf numFmtId="164" fontId="18" fillId="0" borderId="0" xfId="71" applyFont="1" applyFill="1" applyBorder="1" applyAlignment="1">
      <alignment horizontal="right"/>
      <protection/>
    </xf>
    <xf numFmtId="164" fontId="18" fillId="0" borderId="0" xfId="61" applyFont="1" applyBorder="1">
      <alignment/>
      <protection/>
    </xf>
    <xf numFmtId="174" fontId="18" fillId="0" borderId="0" xfId="71" applyNumberFormat="1" applyFont="1" applyBorder="1">
      <alignment/>
      <protection/>
    </xf>
    <xf numFmtId="174" fontId="18" fillId="0" borderId="0" xfId="71" applyNumberFormat="1" applyFont="1" applyFill="1" applyBorder="1" applyAlignment="1">
      <alignment horizontal="right"/>
      <protection/>
    </xf>
    <xf numFmtId="174" fontId="18" fillId="0" borderId="0" xfId="72" applyNumberFormat="1" applyFont="1" applyBorder="1">
      <alignment/>
      <protection/>
    </xf>
    <xf numFmtId="174" fontId="18" fillId="0" borderId="0" xfId="72" applyNumberFormat="1" applyFont="1" applyFill="1" applyBorder="1" applyAlignment="1">
      <alignment horizontal="right"/>
      <protection/>
    </xf>
    <xf numFmtId="171" fontId="18" fillId="0" borderId="0" xfId="61" applyNumberFormat="1" applyFont="1" applyBorder="1">
      <alignment/>
      <protection/>
    </xf>
    <xf numFmtId="174" fontId="18" fillId="0" borderId="0" xfId="61" applyNumberFormat="1" applyFont="1" applyBorder="1">
      <alignment/>
      <protection/>
    </xf>
    <xf numFmtId="169" fontId="18" fillId="0" borderId="0" xfId="61" applyNumberFormat="1" applyFont="1" applyBorder="1">
      <alignment/>
      <protection/>
    </xf>
    <xf numFmtId="164" fontId="18" fillId="4" borderId="0" xfId="61" applyFont="1" applyFill="1" applyBorder="1">
      <alignment/>
      <protection/>
    </xf>
    <xf numFmtId="174" fontId="18" fillId="0" borderId="0" xfId="61" applyNumberFormat="1" applyFont="1" applyFill="1" applyBorder="1" applyAlignment="1">
      <alignment horizontal="right"/>
      <protection/>
    </xf>
    <xf numFmtId="164" fontId="18" fillId="4" borderId="0" xfId="61" applyFont="1" applyFill="1" applyBorder="1" applyAlignment="1">
      <alignment horizontal="center"/>
      <protection/>
    </xf>
    <xf numFmtId="171" fontId="18" fillId="4" borderId="0" xfId="61" applyNumberFormat="1" applyFont="1" applyFill="1" applyBorder="1">
      <alignment/>
      <protection/>
    </xf>
    <xf numFmtId="174" fontId="18" fillId="4" borderId="0" xfId="61" applyNumberFormat="1" applyFont="1" applyFill="1" applyBorder="1">
      <alignment/>
      <protection/>
    </xf>
    <xf numFmtId="169" fontId="18" fillId="4" borderId="0" xfId="61" applyNumberFormat="1" applyFont="1" applyFill="1" applyBorder="1">
      <alignment/>
      <protection/>
    </xf>
    <xf numFmtId="164" fontId="18" fillId="0" borderId="0" xfId="61" applyFont="1" applyFill="1" applyBorder="1" applyAlignment="1">
      <alignment horizontal="center" vertical="center" wrapText="1"/>
      <protection/>
    </xf>
    <xf numFmtId="164" fontId="19" fillId="0" borderId="0" xfId="71" applyFont="1" applyFill="1" applyBorder="1" applyAlignment="1">
      <alignment horizontal="center" vertical="center" wrapText="1"/>
      <protection/>
    </xf>
    <xf numFmtId="164" fontId="19" fillId="0" borderId="0" xfId="71" applyFont="1" applyFill="1" applyBorder="1" applyAlignment="1">
      <alignment horizontal="justify" vertical="center" wrapText="1"/>
      <protection/>
    </xf>
    <xf numFmtId="175" fontId="18" fillId="0" borderId="0" xfId="61" applyNumberFormat="1" applyFont="1" applyFill="1" applyBorder="1" applyAlignment="1">
      <alignment horizontal="center" vertical="center" wrapText="1"/>
      <protection/>
    </xf>
    <xf numFmtId="171" fontId="18" fillId="0" borderId="0" xfId="61" applyNumberFormat="1" applyFont="1" applyFill="1" applyBorder="1" applyAlignment="1">
      <alignment horizontal="center" vertical="center" wrapText="1"/>
      <protection/>
    </xf>
    <xf numFmtId="164" fontId="18" fillId="0" borderId="0" xfId="61" applyFont="1" applyBorder="1" applyAlignment="1">
      <alignment horizontal="center" vertical="center" wrapText="1"/>
      <protection/>
    </xf>
    <xf numFmtId="164" fontId="18" fillId="0" borderId="0" xfId="61" applyFont="1" applyBorder="1" applyAlignment="1">
      <alignment horizontal="justify" vertical="center" wrapText="1"/>
      <protection/>
    </xf>
    <xf numFmtId="175" fontId="18" fillId="0" borderId="0" xfId="61" applyNumberFormat="1" applyFont="1" applyBorder="1" applyAlignment="1">
      <alignment horizontal="center" vertical="center" wrapText="1"/>
      <protection/>
    </xf>
    <xf numFmtId="171" fontId="18" fillId="0" borderId="0" xfId="61" applyNumberFormat="1" applyFont="1" applyBorder="1" applyAlignment="1">
      <alignment horizontal="center" vertical="center" wrapText="1"/>
      <protection/>
    </xf>
    <xf numFmtId="164" fontId="18" fillId="4" borderId="0" xfId="61" applyFont="1" applyFill="1" applyBorder="1" applyAlignment="1">
      <alignment horizontal="center" vertical="center" wrapText="1"/>
      <protection/>
    </xf>
    <xf numFmtId="164" fontId="18" fillId="4" borderId="0" xfId="61" applyFont="1" applyFill="1" applyBorder="1" applyAlignment="1">
      <alignment horizontal="justify" vertical="center" wrapText="1"/>
      <protection/>
    </xf>
    <xf numFmtId="164" fontId="18" fillId="0" borderId="0" xfId="61" applyFont="1" applyBorder="1" applyAlignment="1">
      <alignment horizontal="center" vertical="center"/>
      <protection/>
    </xf>
    <xf numFmtId="175" fontId="18" fillId="0" borderId="0" xfId="61" applyNumberFormat="1" applyFont="1" applyBorder="1" applyAlignment="1">
      <alignment horizontal="center" vertical="center"/>
      <protection/>
    </xf>
    <xf numFmtId="169" fontId="18" fillId="0" borderId="0" xfId="61" applyNumberFormat="1" applyFont="1" applyBorder="1" applyAlignment="1">
      <alignment horizontal="center" vertical="center"/>
      <protection/>
    </xf>
    <xf numFmtId="164" fontId="18" fillId="19" borderId="0" xfId="61" applyFont="1" applyFill="1" applyBorder="1" applyAlignment="1">
      <alignment horizontal="center" vertical="center" wrapText="1"/>
      <protection/>
    </xf>
    <xf numFmtId="165" fontId="18" fillId="0" borderId="0" xfId="61" applyNumberFormat="1" applyFont="1" applyFill="1" applyBorder="1" applyAlignment="1" applyProtection="1">
      <alignment vertical="top" wrapText="1" shrinkToFit="1"/>
      <protection locked="0"/>
    </xf>
    <xf numFmtId="165" fontId="18" fillId="0" borderId="0" xfId="61" applyNumberFormat="1" applyFont="1" applyBorder="1" applyAlignment="1" applyProtection="1">
      <alignment vertical="top" wrapText="1" shrinkToFit="1"/>
      <protection locked="0"/>
    </xf>
    <xf numFmtId="166" fontId="18" fillId="0" borderId="0" xfId="61" applyNumberFormat="1" applyFont="1" applyBorder="1" applyAlignment="1" applyProtection="1">
      <alignment horizontal="center" vertical="top" wrapText="1" shrinkToFit="1"/>
      <protection locked="0"/>
    </xf>
    <xf numFmtId="164" fontId="18" fillId="5" borderId="0" xfId="61" applyNumberFormat="1" applyFont="1" applyFill="1" applyBorder="1" applyAlignment="1" applyProtection="1">
      <alignment vertical="top" wrapText="1" shrinkToFit="1"/>
      <protection/>
    </xf>
    <xf numFmtId="164" fontId="18" fillId="5" borderId="0" xfId="61" applyNumberFormat="1" applyFont="1" applyFill="1" applyBorder="1" applyAlignment="1" applyProtection="1">
      <alignment vertical="top" wrapText="1" shrinkToFit="1"/>
      <protection locked="0"/>
    </xf>
    <xf numFmtId="167" fontId="18" fillId="0" borderId="0" xfId="61" applyNumberFormat="1" applyFont="1" applyBorder="1" applyAlignment="1" applyProtection="1">
      <alignment horizontal="right" vertical="top" wrapText="1" shrinkToFit="1"/>
      <protection locked="0"/>
    </xf>
    <xf numFmtId="168" fontId="18" fillId="0" borderId="0" xfId="61" applyNumberFormat="1" applyFont="1" applyBorder="1" applyAlignment="1" applyProtection="1">
      <alignment vertical="top" wrapText="1" shrinkToFit="1"/>
      <protection locked="0"/>
    </xf>
    <xf numFmtId="169" fontId="18" fillId="0" borderId="0" xfId="61" applyNumberFormat="1" applyFont="1" applyBorder="1" applyAlignment="1" applyProtection="1">
      <alignment vertical="top" wrapText="1" shrinkToFit="1"/>
      <protection locked="0"/>
    </xf>
    <xf numFmtId="170" fontId="18" fillId="0" borderId="0" xfId="61" applyNumberFormat="1" applyFont="1" applyFill="1" applyAlignment="1">
      <alignment horizontal="right" vertical="top" wrapText="1" shrinkToFit="1"/>
      <protection/>
    </xf>
    <xf numFmtId="165" fontId="19" fillId="0" borderId="0" xfId="61" applyNumberFormat="1" applyFont="1" applyFill="1" applyBorder="1" applyAlignment="1" applyProtection="1">
      <alignment vertical="top" wrapText="1" shrinkToFit="1"/>
      <protection locked="0"/>
    </xf>
    <xf numFmtId="166" fontId="18" fillId="0" borderId="0" xfId="61" applyNumberFormat="1" applyFont="1" applyFill="1" applyBorder="1" applyAlignment="1" applyProtection="1">
      <alignment horizontal="center" vertical="top" wrapText="1" shrinkToFit="1"/>
      <protection locked="0"/>
    </xf>
    <xf numFmtId="167" fontId="18" fillId="0" borderId="0" xfId="61" applyNumberFormat="1" applyFont="1" applyFill="1" applyBorder="1" applyAlignment="1" applyProtection="1">
      <alignment horizontal="right" vertical="top" wrapText="1" shrinkToFit="1"/>
      <protection locked="0"/>
    </xf>
    <xf numFmtId="168" fontId="18" fillId="0" borderId="0" xfId="61" applyNumberFormat="1" applyFont="1" applyFill="1" applyBorder="1" applyAlignment="1" applyProtection="1">
      <alignment vertical="top" wrapText="1" shrinkToFit="1"/>
      <protection locked="0"/>
    </xf>
    <xf numFmtId="169" fontId="18" fillId="0" borderId="0" xfId="61" applyNumberFormat="1" applyFont="1" applyFill="1" applyBorder="1" applyAlignment="1" applyProtection="1">
      <alignment vertical="top" wrapText="1" shrinkToFit="1"/>
      <protection locked="0"/>
    </xf>
    <xf numFmtId="165" fontId="18" fillId="0" borderId="0" xfId="61" applyNumberFormat="1" applyFont="1" applyBorder="1" applyAlignment="1">
      <alignment vertical="top" wrapText="1" shrinkToFit="1"/>
      <protection/>
    </xf>
    <xf numFmtId="166" fontId="19" fillId="0" borderId="0" xfId="61" applyNumberFormat="1" applyFont="1" applyFill="1" applyBorder="1" applyAlignment="1" applyProtection="1">
      <alignment horizontal="center" vertical="top" wrapText="1" shrinkToFit="1"/>
      <protection locked="0"/>
    </xf>
    <xf numFmtId="167" fontId="19" fillId="0" borderId="0" xfId="61" applyNumberFormat="1" applyFont="1" applyFill="1" applyBorder="1" applyAlignment="1" applyProtection="1">
      <alignment horizontal="right" vertical="top" wrapText="1" shrinkToFit="1"/>
      <protection locked="0"/>
    </xf>
    <xf numFmtId="168" fontId="19" fillId="0" borderId="0" xfId="61" applyNumberFormat="1" applyFont="1" applyFill="1" applyBorder="1" applyAlignment="1" applyProtection="1">
      <alignment vertical="top" wrapText="1" shrinkToFit="1"/>
      <protection locked="0"/>
    </xf>
    <xf numFmtId="169" fontId="19" fillId="0" borderId="0" xfId="61" applyNumberFormat="1" applyFont="1" applyFill="1" applyBorder="1" applyAlignment="1" applyProtection="1">
      <alignment vertical="top" wrapText="1" shrinkToFit="1"/>
      <protection locked="0"/>
    </xf>
    <xf numFmtId="164" fontId="18" fillId="0" borderId="0" xfId="70" applyFont="1" applyAlignment="1">
      <alignment horizontal="left" vertical="top"/>
      <protection/>
    </xf>
    <xf numFmtId="169" fontId="18" fillId="5" borderId="0" xfId="61" applyNumberFormat="1" applyFont="1" applyFill="1" applyBorder="1" applyAlignment="1" applyProtection="1">
      <alignment vertical="top" wrapText="1" shrinkToFit="1"/>
      <protection locked="0"/>
    </xf>
    <xf numFmtId="170" fontId="18" fillId="0" borderId="0" xfId="61" applyNumberFormat="1" applyFont="1" applyFill="1" applyBorder="1" applyAlignment="1" applyProtection="1">
      <alignment horizontal="right" vertical="top" wrapText="1"/>
      <protection locked="0"/>
    </xf>
    <xf numFmtId="164" fontId="18" fillId="0" borderId="0" xfId="70" applyFont="1" applyFill="1" applyAlignment="1">
      <alignment horizontal="left" vertical="top"/>
      <protection/>
    </xf>
    <xf numFmtId="168" fontId="18" fillId="0" borderId="0" xfId="61" applyNumberFormat="1" applyFont="1" applyFill="1" applyBorder="1" applyAlignment="1" applyProtection="1">
      <alignment vertical="top" wrapText="1"/>
      <protection locked="0"/>
    </xf>
    <xf numFmtId="165" fontId="18" fillId="0" borderId="0" xfId="61" applyNumberFormat="1" applyFont="1" applyFill="1" applyBorder="1" applyAlignment="1">
      <alignment vertical="top" wrapText="1" shrinkToFit="1"/>
      <protection/>
    </xf>
    <xf numFmtId="164" fontId="18" fillId="0" borderId="0" xfId="70" applyFont="1" applyFill="1" applyAlignment="1">
      <alignment horizontal="left" vertical="top" wrapText="1"/>
      <protection/>
    </xf>
    <xf numFmtId="165" fontId="18" fillId="0" borderId="0" xfId="61" applyNumberFormat="1" applyFont="1" applyFill="1" applyBorder="1" applyAlignment="1" applyProtection="1">
      <alignment vertical="center" wrapText="1" shrinkToFit="1"/>
      <protection locked="0"/>
    </xf>
    <xf numFmtId="170" fontId="18" fillId="0" borderId="0" xfId="61" applyNumberFormat="1" applyFont="1" applyBorder="1" applyAlignment="1" applyProtection="1">
      <alignment horizontal="right" vertical="top" wrapText="1"/>
      <protection locked="0"/>
    </xf>
    <xf numFmtId="164" fontId="18" fillId="0" borderId="0" xfId="61" applyFont="1" applyFill="1" applyAlignment="1">
      <alignment vertical="top" wrapText="1"/>
      <protection/>
    </xf>
    <xf numFmtId="166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64" fontId="18" fillId="0" borderId="0" xfId="70" applyFont="1" applyAlignment="1">
      <alignment horizontal="left" vertical="top" wrapText="1"/>
      <protection/>
    </xf>
    <xf numFmtId="164" fontId="18" fillId="0" borderId="0" xfId="61" applyNumberFormat="1" applyFont="1" applyFill="1" applyBorder="1" applyAlignment="1" applyProtection="1">
      <alignment vertical="top" wrapText="1"/>
      <protection/>
    </xf>
    <xf numFmtId="164" fontId="18" fillId="0" borderId="0" xfId="61" applyNumberFormat="1" applyFont="1" applyFill="1" applyBorder="1" applyAlignment="1" applyProtection="1">
      <alignment vertical="top" wrapText="1" shrinkToFit="1"/>
      <protection locked="0"/>
    </xf>
    <xf numFmtId="165" fontId="24" fillId="0" borderId="0" xfId="61" applyNumberFormat="1" applyFont="1" applyFill="1" applyBorder="1" applyAlignment="1">
      <alignment vertical="top" wrapText="1" shrinkToFit="1"/>
      <protection/>
    </xf>
    <xf numFmtId="165" fontId="18" fillId="5" borderId="0" xfId="61" applyNumberFormat="1" applyFont="1" applyFill="1" applyBorder="1" applyAlignment="1" applyProtection="1">
      <alignment vertical="top" wrapText="1" shrinkToFit="1"/>
      <protection locked="0"/>
    </xf>
    <xf numFmtId="168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64" fontId="18" fillId="0" borderId="0" xfId="0" applyFont="1" applyAlignment="1">
      <alignment wrapText="1"/>
    </xf>
    <xf numFmtId="164" fontId="18" fillId="0" borderId="0" xfId="0" applyFont="1" applyAlignment="1">
      <alignment horizontal="center" wrapText="1"/>
    </xf>
    <xf numFmtId="164" fontId="18" fillId="0" borderId="0" xfId="78" applyFont="1" applyBorder="1">
      <alignment/>
      <protection/>
    </xf>
    <xf numFmtId="164" fontId="18" fillId="0" borderId="0" xfId="79" applyFont="1" applyBorder="1">
      <alignment/>
      <protection/>
    </xf>
    <xf numFmtId="164" fontId="18" fillId="0" borderId="0" xfId="80" applyFont="1" applyBorder="1">
      <alignment/>
      <protection/>
    </xf>
    <xf numFmtId="164" fontId="18" fillId="0" borderId="0" xfId="81" applyFont="1" applyBorder="1">
      <alignment/>
      <protection/>
    </xf>
    <xf numFmtId="164" fontId="18" fillId="0" borderId="0" xfId="82" applyFont="1" applyBorder="1">
      <alignment/>
      <protection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Border="1" applyAlignment="1">
      <alignment wrapText="1"/>
    </xf>
    <xf numFmtId="164" fontId="18" fillId="0" borderId="0" xfId="83" applyFont="1" applyBorder="1">
      <alignment/>
      <protection/>
    </xf>
    <xf numFmtId="164" fontId="18" fillId="0" borderId="0" xfId="0" applyFont="1" applyFill="1" applyAlignment="1">
      <alignment wrapText="1"/>
    </xf>
    <xf numFmtId="164" fontId="18" fillId="0" borderId="0" xfId="84" applyFont="1" applyBorder="1">
      <alignment/>
      <protection/>
    </xf>
    <xf numFmtId="164" fontId="18" fillId="0" borderId="0" xfId="85" applyFont="1" applyBorder="1">
      <alignment/>
      <protection/>
    </xf>
    <xf numFmtId="164" fontId="18" fillId="0" borderId="0" xfId="0" applyFont="1" applyFill="1" applyAlignment="1">
      <alignment horizontal="center" wrapText="1"/>
    </xf>
    <xf numFmtId="164" fontId="18" fillId="0" borderId="0" xfId="86" applyFont="1" applyBorder="1">
      <alignment/>
      <protection/>
    </xf>
    <xf numFmtId="164" fontId="18" fillId="0" borderId="0" xfId="87" applyFont="1" applyBorder="1">
      <alignment/>
      <protection/>
    </xf>
    <xf numFmtId="164" fontId="19" fillId="0" borderId="0" xfId="61" applyFont="1" applyAlignment="1">
      <alignment vertical="top" wrapText="1"/>
      <protection/>
    </xf>
    <xf numFmtId="166" fontId="18" fillId="0" borderId="0" xfId="61" applyNumberFormat="1" applyFont="1" applyBorder="1" applyAlignment="1" applyProtection="1">
      <alignment vertical="top" wrapText="1"/>
      <protection locked="0"/>
    </xf>
    <xf numFmtId="170" fontId="19" fillId="0" borderId="0" xfId="61" applyNumberFormat="1" applyFont="1" applyAlignment="1">
      <alignment vertical="top"/>
      <protection/>
    </xf>
    <xf numFmtId="165" fontId="18" fillId="0" borderId="0" xfId="61" applyNumberFormat="1" applyFont="1" applyAlignment="1">
      <alignment horizontal="right" vertical="top" wrapText="1"/>
      <protection/>
    </xf>
    <xf numFmtId="167" fontId="18" fillId="0" borderId="0" xfId="61" applyNumberFormat="1" applyFont="1" applyBorder="1" applyAlignment="1" applyProtection="1">
      <alignment vertical="top" wrapText="1"/>
      <protection locked="0"/>
    </xf>
    <xf numFmtId="170" fontId="18" fillId="0" borderId="0" xfId="61" applyNumberFormat="1" applyFont="1" applyAlignment="1">
      <alignment vertical="top"/>
      <protection/>
    </xf>
    <xf numFmtId="164" fontId="18" fillId="0" borderId="0" xfId="61" applyFont="1" applyAlignment="1">
      <alignment vertical="top" wrapText="1"/>
      <protection/>
    </xf>
    <xf numFmtId="164" fontId="19" fillId="0" borderId="0" xfId="61" applyFont="1" applyAlignment="1">
      <alignment horizontal="justify" vertical="top"/>
      <protection/>
    </xf>
    <xf numFmtId="164" fontId="18" fillId="0" borderId="0" xfId="61" applyFont="1" applyAlignment="1">
      <alignment horizontal="center" vertical="top"/>
      <protection/>
    </xf>
    <xf numFmtId="165" fontId="18" fillId="0" borderId="0" xfId="61" applyNumberFormat="1" applyFont="1" applyBorder="1" applyAlignment="1" applyProtection="1">
      <alignment horizontal="center" vertical="top" wrapText="1"/>
      <protection locked="0"/>
    </xf>
    <xf numFmtId="171" fontId="18" fillId="0" borderId="0" xfId="61" applyNumberFormat="1" applyFont="1" applyBorder="1" applyAlignment="1" applyProtection="1">
      <alignment horizontal="center" vertical="top" wrapText="1"/>
      <protection locked="0"/>
    </xf>
    <xf numFmtId="170" fontId="18" fillId="0" borderId="0" xfId="61" applyNumberFormat="1" applyFont="1" applyAlignment="1">
      <alignment horizontal="right" vertical="top"/>
      <protection/>
    </xf>
    <xf numFmtId="170" fontId="18" fillId="0" borderId="0" xfId="61" applyNumberFormat="1" applyFont="1" applyAlignment="1">
      <alignment horizontal="right" vertical="top" wrapText="1"/>
      <protection/>
    </xf>
    <xf numFmtId="164" fontId="19" fillId="0" borderId="0" xfId="61" applyFont="1" applyAlignment="1">
      <alignment horizontal="center" vertical="top"/>
      <protection/>
    </xf>
    <xf numFmtId="164" fontId="18" fillId="5" borderId="0" xfId="61" applyNumberFormat="1" applyFont="1" applyFill="1" applyBorder="1" applyAlignment="1" applyProtection="1">
      <alignment horizontal="center" vertical="top" wrapText="1"/>
      <protection locked="0"/>
    </xf>
    <xf numFmtId="171" fontId="18" fillId="0" borderId="0" xfId="61" applyNumberFormat="1" applyFont="1" applyAlignment="1">
      <alignment horizontal="center" vertical="top"/>
      <protection/>
    </xf>
    <xf numFmtId="176" fontId="18" fillId="0" borderId="0" xfId="61" applyNumberFormat="1" applyFont="1" applyAlignment="1">
      <alignment horizontal="right" vertical="top" wrapText="1"/>
      <protection/>
    </xf>
    <xf numFmtId="165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64" fontId="18" fillId="0" borderId="0" xfId="61" applyFont="1" applyFill="1" applyAlignment="1">
      <alignment horizontal="justify"/>
      <protection/>
    </xf>
    <xf numFmtId="164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73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69" fontId="18" fillId="0" borderId="0" xfId="61" applyNumberFormat="1" applyFont="1" applyFill="1" applyBorder="1" applyAlignment="1" applyProtection="1">
      <alignment horizontal="center" vertical="top" wrapText="1"/>
      <protection locked="0"/>
    </xf>
    <xf numFmtId="173" fontId="18" fillId="0" borderId="0" xfId="61" applyNumberFormat="1" applyFont="1" applyFill="1" applyBorder="1" applyAlignment="1" applyProtection="1">
      <alignment horizontal="right" vertical="top" wrapText="1"/>
      <protection locked="0"/>
    </xf>
    <xf numFmtId="165" fontId="18" fillId="0" borderId="0" xfId="61" applyNumberFormat="1" applyFont="1" applyFill="1" applyBorder="1" applyAlignment="1">
      <alignment vertical="top" wrapText="1"/>
      <protection/>
    </xf>
    <xf numFmtId="164" fontId="18" fillId="0" borderId="0" xfId="61" applyNumberFormat="1" applyFont="1" applyFill="1" applyBorder="1" applyAlignment="1" applyProtection="1">
      <alignment horizontal="left" vertical="top" wrapText="1"/>
      <protection locked="0"/>
    </xf>
    <xf numFmtId="170" fontId="19" fillId="0" borderId="0" xfId="61" applyNumberFormat="1" applyFont="1" applyAlignment="1">
      <alignment horizontal="right"/>
      <protection/>
    </xf>
    <xf numFmtId="165" fontId="18" fillId="0" borderId="0" xfId="61" applyNumberFormat="1" applyFont="1" applyAlignment="1">
      <alignment horizontal="right" wrapText="1"/>
      <protection/>
    </xf>
    <xf numFmtId="171" fontId="18" fillId="0" borderId="0" xfId="61" applyNumberFormat="1" applyFont="1" applyAlignment="1">
      <alignment vertical="top"/>
      <protection/>
    </xf>
    <xf numFmtId="177" fontId="18" fillId="0" borderId="0" xfId="61" applyNumberFormat="1" applyFont="1">
      <alignment/>
      <protection/>
    </xf>
    <xf numFmtId="166" fontId="18" fillId="0" borderId="0" xfId="61" applyNumberFormat="1" applyFont="1" applyBorder="1" applyAlignment="1" applyProtection="1">
      <alignment horizontal="left" vertical="top" wrapText="1"/>
      <protection locked="0"/>
    </xf>
    <xf numFmtId="171" fontId="18" fillId="0" borderId="0" xfId="61" applyNumberFormat="1" applyFont="1">
      <alignment/>
      <protection/>
    </xf>
    <xf numFmtId="171" fontId="18" fillId="0" borderId="0" xfId="61" applyNumberFormat="1" applyFont="1" applyBorder="1" applyAlignment="1" applyProtection="1">
      <alignment vertical="top" wrapText="1"/>
      <protection locked="0"/>
    </xf>
    <xf numFmtId="164" fontId="18" fillId="0" borderId="0" xfId="61" applyFont="1" applyAlignment="1">
      <alignment horizontal="right" vertical="top"/>
      <protection/>
    </xf>
    <xf numFmtId="167" fontId="18" fillId="0" borderId="0" xfId="61" applyNumberFormat="1" applyFont="1" applyBorder="1" applyAlignment="1" applyProtection="1">
      <alignment horizontal="center" vertical="top" wrapText="1"/>
      <protection locked="0"/>
    </xf>
    <xf numFmtId="170" fontId="19" fillId="0" borderId="0" xfId="61" applyNumberFormat="1" applyFont="1" applyAlignment="1">
      <alignment horizontal="justify"/>
      <protection/>
    </xf>
    <xf numFmtId="167" fontId="18" fillId="0" borderId="0" xfId="61" applyNumberFormat="1" applyFont="1" applyBorder="1" applyAlignment="1" applyProtection="1">
      <alignment horizontal="justify" vertical="top" wrapText="1"/>
      <protection locked="0"/>
    </xf>
    <xf numFmtId="170" fontId="18" fillId="0" borderId="0" xfId="61" applyNumberFormat="1" applyFont="1" applyAlignment="1">
      <alignment horizontal="justify"/>
      <protection/>
    </xf>
    <xf numFmtId="165" fontId="18" fillId="0" borderId="0" xfId="61" applyNumberFormat="1" applyFont="1" applyAlignment="1">
      <alignment horizontal="justify" wrapText="1"/>
      <protection/>
    </xf>
    <xf numFmtId="165" fontId="18" fillId="0" borderId="0" xfId="61" applyNumberFormat="1" applyFont="1" applyBorder="1" applyAlignment="1" applyProtection="1">
      <alignment horizontal="justify" vertical="top" wrapText="1"/>
      <protection locked="0"/>
    </xf>
    <xf numFmtId="166" fontId="18" fillId="0" borderId="0" xfId="61" applyNumberFormat="1" applyFont="1" applyBorder="1" applyAlignment="1" applyProtection="1">
      <alignment horizontal="center" vertical="top" wrapText="1"/>
      <protection locked="0"/>
    </xf>
    <xf numFmtId="164" fontId="18" fillId="5" borderId="0" xfId="61" applyNumberFormat="1" applyFont="1" applyFill="1" applyBorder="1" applyAlignment="1" applyProtection="1">
      <alignment vertical="top" wrapText="1"/>
      <protection/>
    </xf>
    <xf numFmtId="164" fontId="18" fillId="5" borderId="0" xfId="61" applyNumberFormat="1" applyFont="1" applyFill="1" applyBorder="1" applyAlignment="1" applyProtection="1">
      <alignment horizontal="center" vertical="top" wrapText="1"/>
      <protection locked="0"/>
    </xf>
    <xf numFmtId="171" fontId="0" fillId="0" borderId="0" xfId="61" applyNumberFormat="1" applyAlignment="1">
      <alignment horizontal="center"/>
      <protection/>
    </xf>
    <xf numFmtId="165" fontId="18" fillId="0" borderId="0" xfId="61" applyNumberFormat="1" applyFont="1" applyBorder="1" applyAlignment="1" applyProtection="1">
      <alignment horizontal="center" vertical="top" wrapText="1"/>
      <protection locked="0"/>
    </xf>
    <xf numFmtId="165" fontId="18" fillId="0" borderId="0" xfId="61" applyNumberFormat="1" applyFont="1" applyAlignment="1">
      <alignment horizontal="right" vertical="top" wrapText="1"/>
      <protection/>
    </xf>
    <xf numFmtId="165" fontId="18" fillId="0" borderId="0" xfId="61" applyNumberFormat="1" applyFont="1" applyBorder="1" applyAlignment="1">
      <alignment vertical="top" wrapText="1"/>
      <protection/>
    </xf>
    <xf numFmtId="165" fontId="18" fillId="0" borderId="0" xfId="61" applyNumberFormat="1" applyFont="1" applyBorder="1" applyAlignment="1" applyProtection="1">
      <alignment vertical="top" wrapText="1"/>
      <protection locked="0"/>
    </xf>
    <xf numFmtId="165" fontId="23" fillId="0" borderId="0" xfId="61" applyNumberFormat="1" applyFont="1" applyBorder="1" applyAlignment="1" applyProtection="1">
      <alignment horizontal="center" vertical="top" wrapText="1"/>
      <protection locked="0"/>
    </xf>
    <xf numFmtId="177" fontId="18" fillId="5" borderId="0" xfId="61" applyNumberFormat="1" applyFont="1" applyFill="1" applyBorder="1" applyAlignment="1" applyProtection="1">
      <alignment vertical="top" wrapText="1"/>
      <protection locked="0"/>
    </xf>
    <xf numFmtId="164" fontId="23" fillId="0" borderId="0" xfId="61" applyFont="1" applyAlignment="1">
      <alignment horizontal="justify" vertical="top"/>
      <protection/>
    </xf>
    <xf numFmtId="164" fontId="18" fillId="5" borderId="0" xfId="61" applyNumberFormat="1" applyFont="1" applyFill="1" applyBorder="1" applyAlignment="1" applyProtection="1">
      <alignment vertical="top" wrapText="1"/>
      <protection locked="0"/>
    </xf>
    <xf numFmtId="169" fontId="18" fillId="0" borderId="0" xfId="61" applyNumberFormat="1" applyFont="1" applyBorder="1" applyAlignment="1" applyProtection="1">
      <alignment vertical="top" wrapText="1"/>
      <protection locked="0"/>
    </xf>
    <xf numFmtId="169" fontId="18" fillId="0" borderId="0" xfId="61" applyNumberFormat="1" applyFont="1" applyBorder="1" applyAlignment="1" applyProtection="1">
      <alignment horizontal="right" vertical="top" wrapText="1"/>
      <protection locked="0"/>
    </xf>
    <xf numFmtId="164" fontId="18" fillId="0" borderId="0" xfId="61" applyFont="1" applyAlignment="1">
      <alignment horizontal="justify"/>
      <protection/>
    </xf>
    <xf numFmtId="167" fontId="18" fillId="0" borderId="0" xfId="61" applyNumberFormat="1" applyFont="1" applyAlignment="1">
      <alignment horizontal="right"/>
      <protection/>
    </xf>
    <xf numFmtId="167" fontId="18" fillId="0" borderId="0" xfId="61" applyNumberFormat="1" applyFont="1" applyBorder="1" applyAlignment="1" applyProtection="1">
      <alignment horizontal="right" vertical="top" wrapText="1"/>
      <protection locked="0"/>
    </xf>
    <xf numFmtId="167" fontId="18" fillId="0" borderId="0" xfId="61" applyNumberFormat="1" applyFont="1" applyAlignment="1">
      <alignment horizontal="right" wrapText="1"/>
      <protection/>
    </xf>
    <xf numFmtId="165" fontId="18" fillId="0" borderId="0" xfId="0" applyNumberFormat="1" applyFont="1" applyBorder="1" applyAlignment="1" applyProtection="1">
      <alignment horizontal="left"/>
      <protection locked="0"/>
    </xf>
    <xf numFmtId="165" fontId="18" fillId="0" borderId="0" xfId="0" applyNumberFormat="1" applyFont="1" applyBorder="1" applyAlignment="1" applyProtection="1">
      <alignment/>
      <protection locked="0"/>
    </xf>
    <xf numFmtId="165" fontId="18" fillId="0" borderId="0" xfId="0" applyNumberFormat="1" applyFont="1" applyBorder="1" applyAlignment="1" applyProtection="1">
      <alignment/>
      <protection/>
    </xf>
    <xf numFmtId="165" fontId="18" fillId="0" borderId="0" xfId="0" applyNumberFormat="1" applyFont="1" applyBorder="1" applyAlignment="1">
      <alignment/>
    </xf>
    <xf numFmtId="165" fontId="27" fillId="5" borderId="0" xfId="0" applyNumberFormat="1" applyFont="1" applyFill="1" applyBorder="1" applyAlignment="1" applyProtection="1">
      <alignment/>
      <protection/>
    </xf>
    <xf numFmtId="165" fontId="18" fillId="0" borderId="0" xfId="0" applyNumberFormat="1" applyFont="1" applyBorder="1" applyAlignment="1" applyProtection="1">
      <alignment horizontal="left"/>
      <protection locked="0"/>
    </xf>
    <xf numFmtId="165" fontId="18" fillId="0" borderId="0" xfId="61" applyNumberFormat="1" applyFont="1" applyBorder="1" applyAlignment="1" applyProtection="1">
      <alignment horizontal="left"/>
      <protection locked="0"/>
    </xf>
    <xf numFmtId="165" fontId="18" fillId="0" borderId="0" xfId="61" applyNumberFormat="1" applyFont="1" applyBorder="1" applyAlignment="1" applyProtection="1">
      <alignment/>
      <protection locked="0"/>
    </xf>
    <xf numFmtId="165" fontId="18" fillId="0" borderId="0" xfId="61" applyNumberFormat="1" applyFont="1" applyBorder="1" applyAlignment="1" applyProtection="1">
      <alignment/>
      <protection/>
    </xf>
    <xf numFmtId="165" fontId="18" fillId="0" borderId="0" xfId="61" applyNumberFormat="1" applyFont="1" applyBorder="1" applyAlignment="1">
      <alignment/>
      <protection/>
    </xf>
    <xf numFmtId="165" fontId="18" fillId="0" borderId="0" xfId="61" applyNumberFormat="1" applyFont="1" applyBorder="1" applyAlignment="1" applyProtection="1">
      <alignment horizontal="left"/>
      <protection locked="0"/>
    </xf>
    <xf numFmtId="165" fontId="0" fillId="8" borderId="0" xfId="0" applyNumberFormat="1" applyFont="1" applyFill="1" applyBorder="1" applyAlignment="1" applyProtection="1">
      <alignment vertical="top" wrapText="1"/>
      <protection locked="0"/>
    </xf>
    <xf numFmtId="165" fontId="23" fillId="0" borderId="0" xfId="0" applyNumberFormat="1" applyFont="1" applyBorder="1" applyAlignment="1" applyProtection="1">
      <alignment horizontal="left"/>
      <protection locked="0"/>
    </xf>
    <xf numFmtId="165" fontId="28" fillId="0" borderId="0" xfId="0" applyNumberFormat="1" applyFont="1" applyBorder="1" applyAlignment="1" applyProtection="1">
      <alignment horizontal="left"/>
      <protection locked="0"/>
    </xf>
    <xf numFmtId="165" fontId="23" fillId="0" borderId="0" xfId="0" applyNumberFormat="1" applyFont="1" applyBorder="1" applyAlignment="1" applyProtection="1">
      <alignment horizontal="left"/>
      <protection locked="0"/>
    </xf>
    <xf numFmtId="165" fontId="23" fillId="0" borderId="0" xfId="0" applyNumberFormat="1" applyFont="1" applyBorder="1" applyAlignment="1" applyProtection="1">
      <alignment/>
      <protection locked="0"/>
    </xf>
    <xf numFmtId="165" fontId="23" fillId="0" borderId="0" xfId="0" applyNumberFormat="1" applyFont="1" applyBorder="1" applyAlignment="1" applyProtection="1">
      <alignment/>
      <protection/>
    </xf>
    <xf numFmtId="165" fontId="23" fillId="0" borderId="0" xfId="0" applyNumberFormat="1" applyFont="1" applyBorder="1" applyAlignment="1">
      <alignment/>
    </xf>
    <xf numFmtId="165" fontId="29" fillId="0" borderId="0" xfId="0" applyNumberFormat="1" applyFont="1" applyBorder="1" applyAlignment="1" applyProtection="1">
      <alignment horizontal="left"/>
      <protection locked="0"/>
    </xf>
    <xf numFmtId="165" fontId="18" fillId="4" borderId="0" xfId="0" applyNumberFormat="1" applyFont="1" applyFill="1" applyBorder="1" applyAlignment="1" applyProtection="1">
      <alignment horizontal="left"/>
      <protection locked="0"/>
    </xf>
    <xf numFmtId="165" fontId="18" fillId="4" borderId="0" xfId="0" applyNumberFormat="1" applyFont="1" applyFill="1" applyBorder="1" applyAlignment="1" applyProtection="1">
      <alignment/>
      <protection locked="0"/>
    </xf>
    <xf numFmtId="165" fontId="18" fillId="4" borderId="0" xfId="0" applyNumberFormat="1" applyFont="1" applyFill="1" applyBorder="1" applyAlignment="1" applyProtection="1">
      <alignment/>
      <protection/>
    </xf>
    <xf numFmtId="165" fontId="18" fillId="4" borderId="0" xfId="0" applyNumberFormat="1" applyFont="1" applyFill="1" applyBorder="1" applyAlignment="1">
      <alignment/>
    </xf>
    <xf numFmtId="165" fontId="18" fillId="17" borderId="0" xfId="61" applyNumberFormat="1" applyFont="1" applyFill="1" applyBorder="1" applyAlignment="1" applyProtection="1">
      <alignment vertical="top" wrapText="1" shrinkToFit="1"/>
      <protection locked="0"/>
    </xf>
    <xf numFmtId="165" fontId="18" fillId="0" borderId="0" xfId="61" applyNumberFormat="1" applyFont="1" applyBorder="1" applyAlignment="1" applyProtection="1">
      <alignment/>
      <protection locked="0"/>
    </xf>
    <xf numFmtId="165" fontId="18" fillId="0" borderId="0" xfId="61" applyNumberFormat="1" applyFont="1" applyBorder="1" applyAlignment="1" applyProtection="1">
      <alignment/>
      <protection/>
    </xf>
    <xf numFmtId="165" fontId="18" fillId="0" borderId="0" xfId="61" applyNumberFormat="1" applyFont="1" applyBorder="1" applyAlignment="1">
      <alignment/>
      <protection/>
    </xf>
    <xf numFmtId="164" fontId="0" fillId="0" borderId="0" xfId="61" applyFont="1" applyProtection="1">
      <alignment/>
      <protection locked="0"/>
    </xf>
    <xf numFmtId="165" fontId="18" fillId="0" borderId="0" xfId="61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5" borderId="0" xfId="0" applyNumberFormat="1" applyFill="1" applyBorder="1" applyAlignment="1">
      <alignment/>
    </xf>
    <xf numFmtId="164" fontId="0" fillId="5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5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</cellXfs>
  <cellStyles count="7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Excel Built-in Normal" xfId="61"/>
    <cellStyle name="ConditionalStyle_4" xfId="62"/>
    <cellStyle name="ConditionalStyle_3" xfId="63"/>
    <cellStyle name="ConditionalStyle_2" xfId="64"/>
    <cellStyle name="ConditionalStyle_1" xfId="65"/>
    <cellStyle name="ConditionalStyle_12" xfId="66"/>
    <cellStyle name="ConditionalStyle_11" xfId="67"/>
    <cellStyle name="ConditionalStyle_10" xfId="68"/>
    <cellStyle name="ConditionalStyle_9" xfId="69"/>
    <cellStyle name="Excel Built-in Normal 1" xfId="70"/>
    <cellStyle name="Normale_Foglio1" xfId="71"/>
    <cellStyle name="Normale_LABTER" xfId="72"/>
    <cellStyle name="Normale_LABTER PARTECIPANTI" xfId="73"/>
    <cellStyle name="ConditionalStyle_16" xfId="74"/>
    <cellStyle name="ConditionalStyle_15" xfId="75"/>
    <cellStyle name="ConditionalStyle_14" xfId="76"/>
    <cellStyle name="ConditionalStyle_13" xfId="77"/>
    <cellStyle name="Normale_Foglio1 1" xfId="78"/>
    <cellStyle name="Normale_Foglio1 2" xfId="79"/>
    <cellStyle name="Normale_Foglio1 3" xfId="80"/>
    <cellStyle name="Normale_Foglio1 4" xfId="81"/>
    <cellStyle name="Normale_Foglio1 5" xfId="82"/>
    <cellStyle name="Normale_Foglio1 6" xfId="83"/>
    <cellStyle name="Normale_Foglio1 7" xfId="84"/>
    <cellStyle name="Normale_Foglio1 8" xfId="85"/>
    <cellStyle name="Normale_Foglio1 9" xfId="86"/>
    <cellStyle name="Normale_Foglio1 10" xfId="87"/>
    <cellStyle name="ConditionalStyle_6" xfId="88"/>
    <cellStyle name="ConditionalStyle_5" xfId="89"/>
    <cellStyle name="ConditionalStyle_8" xfId="90"/>
    <cellStyle name="ConditionalStyle_7" xfId="91"/>
  </cellStyles>
  <dxfs count="8"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CCCCFF"/>
          <bgColor rgb="FF99CCFF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0C0C0"/>
          <bgColor rgb="FFFFCC99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CCCCFF"/>
          <bgColor rgb="FF99CCFF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5"/>
  <sheetViews>
    <sheetView workbookViewId="0" topLeftCell="A732">
      <selection activeCell="A737" sqref="A737"/>
    </sheetView>
  </sheetViews>
  <sheetFormatPr defaultColWidth="27.421875" defaultRowHeight="12.75"/>
  <cols>
    <col min="1" max="1" width="12.140625" style="1" customWidth="1"/>
    <col min="2" max="2" width="14.421875" style="1" customWidth="1"/>
    <col min="3" max="3" width="23.421875" style="1" customWidth="1"/>
    <col min="4" max="4" width="22.8515625" style="1" customWidth="1"/>
    <col min="5" max="5" width="16.57421875" style="1" customWidth="1"/>
    <col min="6" max="6" width="94.140625" style="2" customWidth="1"/>
    <col min="7" max="7" width="11.8515625" style="3" customWidth="1"/>
    <col min="8" max="8" width="48.00390625" style="4" customWidth="1"/>
    <col min="9" max="9" width="17.140625" style="5" customWidth="1"/>
    <col min="10" max="10" width="20.00390625" style="5" customWidth="1"/>
    <col min="11" max="11" width="13.140625" style="6" customWidth="1"/>
    <col min="12" max="12" width="18.00390625" style="7" customWidth="1"/>
    <col min="13" max="14" width="13.140625" style="8" customWidth="1"/>
    <col min="15" max="15" width="37.00390625" style="8" customWidth="1"/>
    <col min="16" max="16" width="21.00390625" style="9" customWidth="1"/>
    <col min="17" max="16384" width="26.57421875" style="10" customWidth="1"/>
  </cols>
  <sheetData>
    <row r="1" spans="1:16" s="11" customFormat="1" ht="23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3" t="s">
        <v>6</v>
      </c>
      <c r="H1" s="4" t="s">
        <v>7</v>
      </c>
      <c r="I1" s="4" t="s">
        <v>8</v>
      </c>
      <c r="J1" s="4" t="s">
        <v>9</v>
      </c>
      <c r="K1" s="14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5" t="s">
        <v>15</v>
      </c>
    </row>
    <row r="2" spans="1:16" ht="23.25">
      <c r="A2" s="16" t="s">
        <v>16</v>
      </c>
      <c r="B2" s="17"/>
      <c r="C2" s="17" t="s">
        <v>17</v>
      </c>
      <c r="D2" s="17" t="s">
        <v>18</v>
      </c>
      <c r="E2" s="17" t="s">
        <v>19</v>
      </c>
      <c r="F2" s="17" t="s">
        <v>20</v>
      </c>
      <c r="G2" s="3">
        <v>1</v>
      </c>
      <c r="H2" s="4" t="str">
        <f>VLOOKUP(G2,SCELTACONTRAENTE!$A$1:$B$18,2,FALSE)</f>
        <v>01- PROCEDURA APERTA</v>
      </c>
      <c r="I2" s="5" t="s">
        <v>21</v>
      </c>
      <c r="J2" s="5" t="s">
        <v>22</v>
      </c>
      <c r="K2" s="18">
        <v>670797</v>
      </c>
      <c r="L2" s="7">
        <v>41242</v>
      </c>
      <c r="O2" s="16" t="s">
        <v>23</v>
      </c>
      <c r="P2" s="19"/>
    </row>
    <row r="3" spans="1:16" ht="23.25">
      <c r="A3" s="16" t="s">
        <v>24</v>
      </c>
      <c r="B3" s="17" t="s">
        <v>25</v>
      </c>
      <c r="C3" s="17" t="s">
        <v>26</v>
      </c>
      <c r="D3" s="17" t="s">
        <v>27</v>
      </c>
      <c r="E3" s="16" t="s">
        <v>28</v>
      </c>
      <c r="F3" s="16" t="s">
        <v>29</v>
      </c>
      <c r="G3" s="3">
        <v>4</v>
      </c>
      <c r="H3" s="4" t="str">
        <f>VLOOKUP(G3,SCELTACONTRAENTE!$A$1:$B$18,2,FALSE)</f>
        <v>04-PROCEDURA NEGOZIATA SENZA PREVIA PUBBLICAZIONE DEL BANDO</v>
      </c>
      <c r="I3" s="5" t="s">
        <v>30</v>
      </c>
      <c r="J3" s="5" t="s">
        <v>31</v>
      </c>
      <c r="K3" s="6">
        <v>34655.22</v>
      </c>
      <c r="L3" s="7">
        <v>41239</v>
      </c>
      <c r="O3" s="16" t="s">
        <v>32</v>
      </c>
      <c r="P3" s="19"/>
    </row>
    <row r="4" spans="1:16" ht="34.5">
      <c r="A4" s="17" t="s">
        <v>33</v>
      </c>
      <c r="B4" s="17" t="s">
        <v>34</v>
      </c>
      <c r="C4" s="1" t="s">
        <v>35</v>
      </c>
      <c r="D4" s="1" t="s">
        <v>36</v>
      </c>
      <c r="E4" s="17" t="s">
        <v>37</v>
      </c>
      <c r="F4" s="17" t="s">
        <v>38</v>
      </c>
      <c r="G4" s="3">
        <v>4</v>
      </c>
      <c r="H4" s="4" t="s">
        <v>39</v>
      </c>
      <c r="I4" s="17" t="s">
        <v>37</v>
      </c>
      <c r="J4" s="5" t="s">
        <v>40</v>
      </c>
      <c r="K4" s="20">
        <v>43099.94</v>
      </c>
      <c r="L4" s="7">
        <v>41261</v>
      </c>
      <c r="O4" s="17" t="s">
        <v>41</v>
      </c>
      <c r="P4" s="19"/>
    </row>
    <row r="5" spans="1:16" s="30" customFormat="1" ht="51" customHeight="1">
      <c r="A5" s="21" t="s">
        <v>42</v>
      </c>
      <c r="B5" s="21" t="s">
        <v>43</v>
      </c>
      <c r="C5" s="22" t="s">
        <v>35</v>
      </c>
      <c r="D5" s="22" t="s">
        <v>44</v>
      </c>
      <c r="E5" s="22" t="s">
        <v>45</v>
      </c>
      <c r="F5" s="21" t="s">
        <v>46</v>
      </c>
      <c r="G5" s="23">
        <v>3</v>
      </c>
      <c r="H5" s="24" t="str">
        <f>VLOOKUP(G5,SCELTACONTRAENTE!$A$1:$B$18,2,0)</f>
        <v>03-PROCEDURA NEGOZIATA PREVIA PUBBLICAZIONE DEL BANDO</v>
      </c>
      <c r="I5" s="22" t="s">
        <v>47</v>
      </c>
      <c r="J5" s="25" t="s">
        <v>48</v>
      </c>
      <c r="K5" s="26">
        <v>562257.39</v>
      </c>
      <c r="L5" s="27">
        <v>41206</v>
      </c>
      <c r="M5" s="28">
        <v>41309</v>
      </c>
      <c r="N5" s="28">
        <v>41628</v>
      </c>
      <c r="O5" s="21" t="s">
        <v>49</v>
      </c>
      <c r="P5" s="29" t="s">
        <v>50</v>
      </c>
    </row>
    <row r="6" spans="1:16" ht="34.5">
      <c r="A6" s="17">
        <v>4784929851</v>
      </c>
      <c r="B6" s="17"/>
      <c r="C6" s="1" t="s">
        <v>51</v>
      </c>
      <c r="D6" s="1" t="s">
        <v>52</v>
      </c>
      <c r="E6" s="1" t="s">
        <v>53</v>
      </c>
      <c r="F6" s="31" t="s">
        <v>54</v>
      </c>
      <c r="G6" s="3">
        <v>4</v>
      </c>
      <c r="H6" s="4" t="str">
        <f>VLOOKUP(G6,SCELTACONTRAENTE!$A$1:$B$18,2,FALSE)</f>
        <v>04-PROCEDURA NEGOZIATA SENZA PREVIA PUBBLICAZIONE DEL BANDO</v>
      </c>
      <c r="I6" s="1" t="s">
        <v>53</v>
      </c>
      <c r="J6" s="5" t="s">
        <v>55</v>
      </c>
      <c r="K6" s="6">
        <v>17580</v>
      </c>
      <c r="L6" s="7">
        <v>41249</v>
      </c>
      <c r="O6" s="32" t="s">
        <v>56</v>
      </c>
      <c r="P6" s="19"/>
    </row>
    <row r="7" spans="1:16" s="43" customFormat="1" ht="36" customHeight="1">
      <c r="A7" s="33">
        <v>2582225779</v>
      </c>
      <c r="B7" s="34" t="s">
        <v>57</v>
      </c>
      <c r="C7" s="35" t="s">
        <v>35</v>
      </c>
      <c r="D7" s="35" t="s">
        <v>58</v>
      </c>
      <c r="E7" s="35" t="s">
        <v>59</v>
      </c>
      <c r="F7" s="33" t="s">
        <v>60</v>
      </c>
      <c r="G7" s="36">
        <v>4</v>
      </c>
      <c r="H7" s="37" t="str">
        <f>VLOOKUP(G7,SCELTACONTRAENTE!$A$1:$B$18,2,0)</f>
        <v>04-PROCEDURA NEGOZIATA SENZA PREVIA PUBBLICAZIONE DEL BANDO</v>
      </c>
      <c r="I7" s="35" t="s">
        <v>59</v>
      </c>
      <c r="J7" s="38" t="s">
        <v>61</v>
      </c>
      <c r="K7" s="39">
        <v>366115.7</v>
      </c>
      <c r="L7" s="40">
        <v>41263</v>
      </c>
      <c r="M7" s="40">
        <v>41331</v>
      </c>
      <c r="N7" s="40">
        <v>41639</v>
      </c>
      <c r="O7" s="41" t="s">
        <v>62</v>
      </c>
      <c r="P7" s="42" t="s">
        <v>63</v>
      </c>
    </row>
    <row r="8" spans="1:16" ht="34.5">
      <c r="A8" s="32" t="s">
        <v>64</v>
      </c>
      <c r="B8" s="32"/>
      <c r="C8" s="1" t="s">
        <v>51</v>
      </c>
      <c r="D8" s="1" t="s">
        <v>65</v>
      </c>
      <c r="E8" s="1" t="s">
        <v>53</v>
      </c>
      <c r="F8" s="17" t="s">
        <v>66</v>
      </c>
      <c r="G8" s="3">
        <v>4</v>
      </c>
      <c r="H8" s="4" t="str">
        <f>VLOOKUP(G8,SCELTACONTRAENTE!$A$1:$B$18,2,FALSE)</f>
        <v>04-PROCEDURA NEGOZIATA SENZA PREVIA PUBBLICAZIONE DEL BANDO</v>
      </c>
      <c r="I8" s="1" t="s">
        <v>53</v>
      </c>
      <c r="J8" s="5" t="s">
        <v>67</v>
      </c>
      <c r="K8" s="6">
        <v>67132</v>
      </c>
      <c r="L8" s="7">
        <v>41249</v>
      </c>
      <c r="O8" s="32" t="s">
        <v>68</v>
      </c>
      <c r="P8" s="19"/>
    </row>
    <row r="9" spans="1:16" s="30" customFormat="1" ht="63" customHeight="1">
      <c r="A9" s="22" t="s">
        <v>69</v>
      </c>
      <c r="B9" s="22"/>
      <c r="C9" s="22" t="s">
        <v>35</v>
      </c>
      <c r="D9" s="44" t="s">
        <v>44</v>
      </c>
      <c r="E9" s="22" t="s">
        <v>70</v>
      </c>
      <c r="F9" s="21" t="s">
        <v>71</v>
      </c>
      <c r="G9" s="23">
        <v>4</v>
      </c>
      <c r="H9" s="24" t="str">
        <f>VLOOKUP(G9,SCELTACONTRAENTE!$A$1:$B$18,2,0)</f>
        <v>04-PROCEDURA NEGOZIATA SENZA PREVIA PUBBLICAZIONE DEL BANDO</v>
      </c>
      <c r="I9" s="25" t="s">
        <v>72</v>
      </c>
      <c r="J9" s="25" t="s">
        <v>73</v>
      </c>
      <c r="K9" s="26">
        <v>42750</v>
      </c>
      <c r="L9" s="27">
        <v>41303</v>
      </c>
      <c r="M9" s="28">
        <v>41283</v>
      </c>
      <c r="N9" s="28">
        <v>41298</v>
      </c>
      <c r="O9" s="21" t="s">
        <v>74</v>
      </c>
      <c r="P9" s="45" t="s">
        <v>75</v>
      </c>
    </row>
    <row r="10" spans="1:16" ht="34.5">
      <c r="A10" s="1" t="s">
        <v>76</v>
      </c>
      <c r="C10" s="1" t="s">
        <v>77</v>
      </c>
      <c r="D10" s="1" t="s">
        <v>78</v>
      </c>
      <c r="E10" s="1" t="s">
        <v>79</v>
      </c>
      <c r="F10" s="17" t="s">
        <v>80</v>
      </c>
      <c r="G10" s="3">
        <v>4</v>
      </c>
      <c r="H10" s="4" t="str">
        <f>VLOOKUP(G10,SCELTACONTRAENTE!$A$1:$B$18,2,FALSE)</f>
        <v>04-PROCEDURA NEGOZIATA SENZA PREVIA PUBBLICAZIONE DEL BANDO</v>
      </c>
      <c r="I10" s="5" t="s">
        <v>81</v>
      </c>
      <c r="J10" s="5" t="s">
        <v>82</v>
      </c>
      <c r="K10" s="6">
        <v>205692.22</v>
      </c>
      <c r="L10" s="7">
        <v>41257</v>
      </c>
      <c r="O10" s="8" t="s">
        <v>83</v>
      </c>
      <c r="P10" s="19"/>
    </row>
    <row r="11" spans="1:16" ht="34.5">
      <c r="A11" s="1" t="s">
        <v>84</v>
      </c>
      <c r="B11" s="1" t="s">
        <v>85</v>
      </c>
      <c r="C11" s="1" t="s">
        <v>35</v>
      </c>
      <c r="D11" s="1" t="s">
        <v>86</v>
      </c>
      <c r="E11" s="1" t="s">
        <v>87</v>
      </c>
      <c r="F11" s="17" t="s">
        <v>88</v>
      </c>
      <c r="G11" s="3">
        <v>4</v>
      </c>
      <c r="H11" s="4" t="str">
        <f>VLOOKUP(G11,SCELTACONTRAENTE!$A$1:$B$18,2,FALSE)</f>
        <v>04-PROCEDURA NEGOZIATA SENZA PREVIA PUBBLICAZIONE DEL BANDO</v>
      </c>
      <c r="I11" s="5" t="s">
        <v>87</v>
      </c>
      <c r="J11" s="5" t="s">
        <v>89</v>
      </c>
      <c r="K11" s="6">
        <v>53517.93</v>
      </c>
      <c r="L11" s="7">
        <v>41353</v>
      </c>
      <c r="O11" s="8" t="s">
        <v>90</v>
      </c>
      <c r="P11" s="19"/>
    </row>
    <row r="12" spans="1:16" ht="23.25">
      <c r="A12" s="1" t="s">
        <v>91</v>
      </c>
      <c r="C12" s="1" t="s">
        <v>35</v>
      </c>
      <c r="D12" s="1" t="s">
        <v>92</v>
      </c>
      <c r="E12" s="1" t="s">
        <v>93</v>
      </c>
      <c r="F12" s="17" t="s">
        <v>94</v>
      </c>
      <c r="G12" s="3">
        <v>4</v>
      </c>
      <c r="H12" s="4" t="str">
        <f>VLOOKUP(G12,SCELTACONTRAENTE!$A$1:$B$18,2,FALSE)</f>
        <v>04-PROCEDURA NEGOZIATA SENZA PREVIA PUBBLICAZIONE DEL BANDO</v>
      </c>
      <c r="I12" s="5" t="s">
        <v>95</v>
      </c>
      <c r="J12" s="5" t="s">
        <v>96</v>
      </c>
      <c r="K12" s="6">
        <v>47929.23</v>
      </c>
      <c r="L12" s="7">
        <v>41354</v>
      </c>
      <c r="O12" s="8" t="s">
        <v>97</v>
      </c>
      <c r="P12" s="19"/>
    </row>
    <row r="13" spans="1:16" ht="23.25">
      <c r="A13" s="1" t="s">
        <v>98</v>
      </c>
      <c r="B13" s="1" t="s">
        <v>99</v>
      </c>
      <c r="C13" s="1" t="s">
        <v>35</v>
      </c>
      <c r="D13" s="1" t="s">
        <v>100</v>
      </c>
      <c r="E13" s="1" t="s">
        <v>101</v>
      </c>
      <c r="F13" s="17" t="s">
        <v>102</v>
      </c>
      <c r="G13" s="3">
        <v>4</v>
      </c>
      <c r="H13" s="4" t="str">
        <f>VLOOKUP(G13,SCELTACONTRAENTE!$A$1:$B$18,2,FALSE)</f>
        <v>04-PROCEDURA NEGOZIATA SENZA PREVIA PUBBLICAZIONE DEL BANDO</v>
      </c>
      <c r="I13" s="5" t="s">
        <v>103</v>
      </c>
      <c r="J13" s="5" t="s">
        <v>104</v>
      </c>
      <c r="K13" s="6">
        <v>39376.32</v>
      </c>
      <c r="L13" s="7">
        <v>41295</v>
      </c>
      <c r="O13" s="17" t="s">
        <v>105</v>
      </c>
      <c r="P13" s="19"/>
    </row>
    <row r="14" spans="1:16" s="30" customFormat="1" ht="84" customHeight="1">
      <c r="A14" s="22" t="s">
        <v>106</v>
      </c>
      <c r="B14" s="22" t="s">
        <v>107</v>
      </c>
      <c r="C14" s="22" t="s">
        <v>35</v>
      </c>
      <c r="D14" s="22" t="s">
        <v>108</v>
      </c>
      <c r="E14" s="46" t="s">
        <v>109</v>
      </c>
      <c r="F14" s="21" t="s">
        <v>110</v>
      </c>
      <c r="G14" s="23">
        <v>1</v>
      </c>
      <c r="H14" s="24" t="str">
        <f>VLOOKUP(G14,SCELTACONTRAENTE!$A$1:$B$18,2,0)</f>
        <v>01- PROCEDURA APERTA</v>
      </c>
      <c r="I14" s="22" t="s">
        <v>111</v>
      </c>
      <c r="J14" s="25" t="s">
        <v>112</v>
      </c>
      <c r="K14" s="26">
        <v>3076617.4</v>
      </c>
      <c r="L14" s="27">
        <v>41184</v>
      </c>
      <c r="M14" s="28">
        <v>41458</v>
      </c>
      <c r="N14" s="28"/>
      <c r="O14" s="28" t="s">
        <v>113</v>
      </c>
      <c r="P14" s="45" t="s">
        <v>114</v>
      </c>
    </row>
    <row r="15" spans="1:16" s="30" customFormat="1" ht="24" customHeight="1">
      <c r="A15" s="22" t="s">
        <v>115</v>
      </c>
      <c r="B15" s="22" t="s">
        <v>116</v>
      </c>
      <c r="C15" s="22" t="s">
        <v>35</v>
      </c>
      <c r="D15" s="22" t="s">
        <v>117</v>
      </c>
      <c r="E15" s="46" t="s">
        <v>118</v>
      </c>
      <c r="F15" s="47"/>
      <c r="G15" s="23">
        <v>4</v>
      </c>
      <c r="H15" s="24" t="str">
        <f>VLOOKUP(G15,SCELTACONTRAENTE!$A$1:$B$18,2,0)</f>
        <v>04-PROCEDURA NEGOZIATA SENZA PREVIA PUBBLICAZIONE DEL BANDO</v>
      </c>
      <c r="I15" s="22" t="s">
        <v>119</v>
      </c>
      <c r="J15" s="25" t="s">
        <v>120</v>
      </c>
      <c r="K15" s="26">
        <v>42936.32</v>
      </c>
      <c r="L15" s="27">
        <v>41354</v>
      </c>
      <c r="M15" s="28">
        <v>41106</v>
      </c>
      <c r="N15" s="28">
        <v>41424</v>
      </c>
      <c r="O15" s="28" t="s">
        <v>121</v>
      </c>
      <c r="P15" s="45" t="s">
        <v>122</v>
      </c>
    </row>
    <row r="16" spans="1:16" ht="23.25">
      <c r="A16" s="1" t="s">
        <v>123</v>
      </c>
      <c r="B16" s="1" t="s">
        <v>124</v>
      </c>
      <c r="C16" s="1" t="s">
        <v>35</v>
      </c>
      <c r="D16" s="1" t="s">
        <v>100</v>
      </c>
      <c r="E16" s="32" t="s">
        <v>125</v>
      </c>
      <c r="F16" s="17" t="s">
        <v>126</v>
      </c>
      <c r="G16" s="3">
        <v>4</v>
      </c>
      <c r="H16" s="4" t="str">
        <f>VLOOKUP(G16,SCELTACONTRAENTE!$A$1:$B$18,2,FALSE)</f>
        <v>04-PROCEDURA NEGOZIATA SENZA PREVIA PUBBLICAZIONE DEL BANDO</v>
      </c>
      <c r="I16" s="1" t="s">
        <v>125</v>
      </c>
      <c r="J16" s="5" t="s">
        <v>127</v>
      </c>
      <c r="K16" s="6">
        <v>26039.51</v>
      </c>
      <c r="L16" s="7">
        <v>41298</v>
      </c>
      <c r="O16" s="8" t="s">
        <v>128</v>
      </c>
      <c r="P16" s="19"/>
    </row>
    <row r="17" spans="1:16" ht="34.5">
      <c r="A17" s="1" t="s">
        <v>129</v>
      </c>
      <c r="C17" s="1" t="s">
        <v>51</v>
      </c>
      <c r="D17" s="1" t="s">
        <v>130</v>
      </c>
      <c r="E17" s="1" t="s">
        <v>131</v>
      </c>
      <c r="F17" s="31" t="s">
        <v>132</v>
      </c>
      <c r="G17" s="3">
        <v>4</v>
      </c>
      <c r="H17" s="4" t="str">
        <f>VLOOKUP(G17,SCELTACONTRAENTE!$A$1:$B$18,2,FALSE)</f>
        <v>04-PROCEDURA NEGOZIATA SENZA PREVIA PUBBLICAZIONE DEL BANDO</v>
      </c>
      <c r="I17" s="5" t="s">
        <v>131</v>
      </c>
      <c r="J17" s="5" t="s">
        <v>133</v>
      </c>
      <c r="K17" s="6">
        <v>250000</v>
      </c>
      <c r="L17" s="7">
        <v>41358</v>
      </c>
      <c r="O17" s="8" t="s">
        <v>134</v>
      </c>
      <c r="P17" s="19"/>
    </row>
    <row r="18" spans="1:16" s="43" customFormat="1" ht="24" customHeight="1">
      <c r="A18" s="35" t="s">
        <v>135</v>
      </c>
      <c r="B18" s="35"/>
      <c r="C18" s="35" t="s">
        <v>17</v>
      </c>
      <c r="D18" s="35" t="s">
        <v>136</v>
      </c>
      <c r="E18" s="35" t="s">
        <v>137</v>
      </c>
      <c r="F18" s="48" t="s">
        <v>138</v>
      </c>
      <c r="G18" s="36">
        <v>4</v>
      </c>
      <c r="H18" s="37" t="str">
        <f>VLOOKUP(G18,SCELTACONTRAENTE!$A$1:$B$18,2,0)</f>
        <v>04-PROCEDURA NEGOZIATA SENZA PREVIA PUBBLICAZIONE DEL BANDO</v>
      </c>
      <c r="I18" s="38" t="s">
        <v>137</v>
      </c>
      <c r="J18" s="38" t="s">
        <v>139</v>
      </c>
      <c r="K18" s="39">
        <v>10150</v>
      </c>
      <c r="L18" s="49">
        <v>41270</v>
      </c>
      <c r="M18" s="40">
        <v>41275</v>
      </c>
      <c r="N18" s="40">
        <v>41364</v>
      </c>
      <c r="O18" s="40" t="s">
        <v>140</v>
      </c>
      <c r="P18" s="50" t="s">
        <v>141</v>
      </c>
    </row>
    <row r="19" spans="1:16" s="43" customFormat="1" ht="24" customHeight="1">
      <c r="A19" s="51" t="s">
        <v>142</v>
      </c>
      <c r="B19" s="35"/>
      <c r="C19" s="35" t="s">
        <v>17</v>
      </c>
      <c r="D19" s="35" t="s">
        <v>136</v>
      </c>
      <c r="E19" s="35" t="s">
        <v>143</v>
      </c>
      <c r="F19" s="48" t="s">
        <v>144</v>
      </c>
      <c r="G19" s="36">
        <v>4</v>
      </c>
      <c r="H19" s="37" t="str">
        <f>VLOOKUP(G19,SCELTACONTRAENTE!$A$1:$B$18,2,0)</f>
        <v>04-PROCEDURA NEGOZIATA SENZA PREVIA PUBBLICAZIONE DEL BANDO</v>
      </c>
      <c r="I19" s="35" t="s">
        <v>143</v>
      </c>
      <c r="J19" s="38" t="s">
        <v>139</v>
      </c>
      <c r="K19" s="39">
        <v>3719.01</v>
      </c>
      <c r="L19" s="49">
        <v>41348</v>
      </c>
      <c r="M19" s="40">
        <v>41365</v>
      </c>
      <c r="N19" s="40">
        <v>41394</v>
      </c>
      <c r="O19" s="40" t="s">
        <v>140</v>
      </c>
      <c r="P19" s="50" t="s">
        <v>145</v>
      </c>
    </row>
    <row r="20" spans="1:16" s="43" customFormat="1" ht="36" customHeight="1">
      <c r="A20" s="35" t="s">
        <v>146</v>
      </c>
      <c r="B20" s="35" t="s">
        <v>147</v>
      </c>
      <c r="C20" s="35" t="s">
        <v>17</v>
      </c>
      <c r="D20" s="35" t="s">
        <v>136</v>
      </c>
      <c r="E20" s="35" t="s">
        <v>148</v>
      </c>
      <c r="F20" s="52" t="s">
        <v>149</v>
      </c>
      <c r="G20" s="36">
        <v>4</v>
      </c>
      <c r="H20" s="37" t="str">
        <f>VLOOKUP(G20,SCELTACONTRAENTE!$A$1:$B$18,2,0)</f>
        <v>04-PROCEDURA NEGOZIATA SENZA PREVIA PUBBLICAZIONE DEL BANDO</v>
      </c>
      <c r="I20" s="38" t="s">
        <v>150</v>
      </c>
      <c r="J20" s="38" t="s">
        <v>151</v>
      </c>
      <c r="K20" s="39">
        <v>89974.2</v>
      </c>
      <c r="L20" s="49">
        <v>41353</v>
      </c>
      <c r="M20" s="40">
        <v>41395</v>
      </c>
      <c r="N20" s="40">
        <v>42124</v>
      </c>
      <c r="O20" s="40" t="s">
        <v>152</v>
      </c>
      <c r="P20" s="50" t="s">
        <v>153</v>
      </c>
    </row>
    <row r="21" spans="1:16" s="62" customFormat="1" ht="34.5">
      <c r="A21" s="53" t="s">
        <v>154</v>
      </c>
      <c r="B21" s="53" t="s">
        <v>155</v>
      </c>
      <c r="C21" s="53" t="s">
        <v>35</v>
      </c>
      <c r="D21" s="53" t="s">
        <v>36</v>
      </c>
      <c r="E21" s="53" t="s">
        <v>156</v>
      </c>
      <c r="F21" s="54" t="s">
        <v>157</v>
      </c>
      <c r="G21" s="55">
        <v>4</v>
      </c>
      <c r="H21" s="56" t="str">
        <f>VLOOKUP(G21,SCELTACONTRAENTE!$A$1:$B$18,2,FALSE)</f>
        <v>04-PROCEDURA NEGOZIATA SENZA PREVIA PUBBLICAZIONE DEL BANDO</v>
      </c>
      <c r="I21" s="57" t="s">
        <v>158</v>
      </c>
      <c r="J21" s="57" t="s">
        <v>159</v>
      </c>
      <c r="K21" s="58">
        <v>39945</v>
      </c>
      <c r="L21" s="59">
        <v>41323</v>
      </c>
      <c r="M21" s="60"/>
      <c r="N21" s="60"/>
      <c r="O21" s="60" t="s">
        <v>160</v>
      </c>
      <c r="P21" s="61"/>
    </row>
    <row r="22" spans="1:16" ht="23.25">
      <c r="A22" s="1" t="s">
        <v>161</v>
      </c>
      <c r="C22" s="1" t="s">
        <v>162</v>
      </c>
      <c r="D22" s="1" t="s">
        <v>163</v>
      </c>
      <c r="E22" s="1" t="s">
        <v>164</v>
      </c>
      <c r="F22" s="17" t="s">
        <v>165</v>
      </c>
      <c r="G22" s="3">
        <v>1</v>
      </c>
      <c r="H22" s="4" t="str">
        <f>VLOOKUP(G22,SCELTACONTRAENTE!$A$1:$B$18,2,FALSE)</f>
        <v>01- PROCEDURA APERTA</v>
      </c>
      <c r="I22" s="5" t="s">
        <v>166</v>
      </c>
      <c r="J22" s="5" t="s">
        <v>167</v>
      </c>
      <c r="K22" s="6">
        <v>691120.7</v>
      </c>
      <c r="L22" s="7">
        <v>41369</v>
      </c>
      <c r="O22" s="63" t="s">
        <v>168</v>
      </c>
      <c r="P22" s="19"/>
    </row>
    <row r="23" spans="1:16" ht="23.25">
      <c r="A23" s="32"/>
      <c r="B23" s="1" t="s">
        <v>169</v>
      </c>
      <c r="C23" s="1" t="s">
        <v>170</v>
      </c>
      <c r="D23" s="1" t="s">
        <v>171</v>
      </c>
      <c r="E23" s="1" t="s">
        <v>172</v>
      </c>
      <c r="F23" s="17" t="s">
        <v>173</v>
      </c>
      <c r="G23" s="3">
        <v>4</v>
      </c>
      <c r="H23" s="4" t="str">
        <f>VLOOKUP(G23,SCELTACONTRAENTE!$A$1:$B$18,2,FALSE)</f>
        <v>04-PROCEDURA NEGOZIATA SENZA PREVIA PUBBLICAZIONE DEL BANDO</v>
      </c>
      <c r="I23" s="5" t="s">
        <v>174</v>
      </c>
      <c r="J23" s="5" t="s">
        <v>175</v>
      </c>
      <c r="K23" s="6">
        <v>45021.69</v>
      </c>
      <c r="L23" s="7">
        <v>41375</v>
      </c>
      <c r="O23" s="8" t="s">
        <v>176</v>
      </c>
      <c r="P23" s="19"/>
    </row>
    <row r="24" spans="1:16" ht="23.25">
      <c r="A24" s="1" t="s">
        <v>177</v>
      </c>
      <c r="C24" s="1" t="s">
        <v>77</v>
      </c>
      <c r="D24" s="1" t="s">
        <v>178</v>
      </c>
      <c r="E24" s="1" t="s">
        <v>179</v>
      </c>
      <c r="F24" s="17" t="s">
        <v>180</v>
      </c>
      <c r="G24" s="3">
        <v>4</v>
      </c>
      <c r="H24" s="4" t="str">
        <f>VLOOKUP(G24,SCELTACONTRAENTE!$A$1:$B$18,2,FALSE)</f>
        <v>04-PROCEDURA NEGOZIATA SENZA PREVIA PUBBLICAZIONE DEL BANDO</v>
      </c>
      <c r="I24" s="5" t="s">
        <v>181</v>
      </c>
      <c r="J24" s="5" t="s">
        <v>182</v>
      </c>
      <c r="K24" s="6">
        <v>537977.24</v>
      </c>
      <c r="L24" s="7">
        <v>41263</v>
      </c>
      <c r="O24" s="8" t="s">
        <v>183</v>
      </c>
      <c r="P24" s="19"/>
    </row>
    <row r="25" spans="1:16" ht="34.5">
      <c r="A25" s="1" t="s">
        <v>184</v>
      </c>
      <c r="C25" s="1" t="s">
        <v>77</v>
      </c>
      <c r="D25" s="1" t="s">
        <v>78</v>
      </c>
      <c r="E25" s="1" t="s">
        <v>185</v>
      </c>
      <c r="F25" s="17" t="s">
        <v>186</v>
      </c>
      <c r="G25" s="3">
        <v>4</v>
      </c>
      <c r="H25" s="4" t="str">
        <f>VLOOKUP(G25,SCELTACONTRAENTE!$A$1:$B$18,2,FALSE)</f>
        <v>04-PROCEDURA NEGOZIATA SENZA PREVIA PUBBLICAZIONE DEL BANDO</v>
      </c>
      <c r="I25" s="5" t="s">
        <v>187</v>
      </c>
      <c r="J25" s="5" t="s">
        <v>188</v>
      </c>
      <c r="K25" s="6">
        <v>221733.86</v>
      </c>
      <c r="L25" s="7">
        <v>41387</v>
      </c>
      <c r="O25" s="8" t="s">
        <v>189</v>
      </c>
      <c r="P25" s="19"/>
    </row>
    <row r="26" spans="1:16" ht="23.25">
      <c r="A26" s="1" t="s">
        <v>190</v>
      </c>
      <c r="B26" s="1" t="s">
        <v>191</v>
      </c>
      <c r="C26" s="1" t="s">
        <v>35</v>
      </c>
      <c r="D26" s="1" t="s">
        <v>192</v>
      </c>
      <c r="E26" s="1" t="s">
        <v>193</v>
      </c>
      <c r="F26" s="17" t="s">
        <v>194</v>
      </c>
      <c r="G26" s="3">
        <v>4</v>
      </c>
      <c r="H26" s="4" t="str">
        <f>VLOOKUP(G26,SCELTACONTRAENTE!$A$1:$B$18,2,FALSE)</f>
        <v>04-PROCEDURA NEGOZIATA SENZA PREVIA PUBBLICAZIONE DEL BANDO</v>
      </c>
      <c r="I26" s="5" t="s">
        <v>195</v>
      </c>
      <c r="J26" s="5" t="s">
        <v>196</v>
      </c>
      <c r="K26" s="6">
        <v>83000</v>
      </c>
      <c r="L26" s="7">
        <v>41360</v>
      </c>
      <c r="O26" s="8" t="s">
        <v>197</v>
      </c>
      <c r="P26" s="19"/>
    </row>
    <row r="27" spans="1:16" ht="23.25">
      <c r="A27" s="1" t="s">
        <v>198</v>
      </c>
      <c r="C27" s="1" t="s">
        <v>77</v>
      </c>
      <c r="D27" s="1" t="s">
        <v>78</v>
      </c>
      <c r="E27" s="1" t="s">
        <v>199</v>
      </c>
      <c r="F27" s="17" t="s">
        <v>200</v>
      </c>
      <c r="G27" s="3">
        <v>1</v>
      </c>
      <c r="H27" s="4" t="str">
        <f>VLOOKUP(G27,SCELTACONTRAENTE!$A$1:$B$18,2,FALSE)</f>
        <v>01- PROCEDURA APERTA</v>
      </c>
      <c r="I27" s="5" t="s">
        <v>201</v>
      </c>
      <c r="J27" s="5" t="s">
        <v>202</v>
      </c>
      <c r="K27" s="6">
        <v>1205658.99</v>
      </c>
      <c r="L27" s="7">
        <v>41410</v>
      </c>
      <c r="O27" s="8" t="s">
        <v>203</v>
      </c>
      <c r="P27" s="19"/>
    </row>
    <row r="28" spans="1:16" ht="23.25">
      <c r="A28" s="1" t="s">
        <v>204</v>
      </c>
      <c r="B28" s="1" t="s">
        <v>205</v>
      </c>
      <c r="C28" s="1" t="s">
        <v>35</v>
      </c>
      <c r="D28" s="1" t="s">
        <v>92</v>
      </c>
      <c r="E28" s="1" t="s">
        <v>206</v>
      </c>
      <c r="F28" s="17" t="s">
        <v>207</v>
      </c>
      <c r="G28" s="3">
        <v>4</v>
      </c>
      <c r="H28" s="4" t="str">
        <f>VLOOKUP(G28,SCELTACONTRAENTE!$A$1:$B$18,2,FALSE)</f>
        <v>04-PROCEDURA NEGOZIATA SENZA PREVIA PUBBLICAZIONE DEL BANDO</v>
      </c>
      <c r="I28" s="5" t="s">
        <v>206</v>
      </c>
      <c r="J28" s="5" t="s">
        <v>208</v>
      </c>
      <c r="K28" s="6">
        <v>187825.85</v>
      </c>
      <c r="L28" s="7">
        <v>41437</v>
      </c>
      <c r="O28" s="8" t="s">
        <v>209</v>
      </c>
      <c r="P28" s="19"/>
    </row>
    <row r="29" spans="1:16" ht="23.25">
      <c r="A29" s="1" t="s">
        <v>210</v>
      </c>
      <c r="C29" s="1" t="s">
        <v>35</v>
      </c>
      <c r="D29" s="1" t="s">
        <v>100</v>
      </c>
      <c r="E29" s="1" t="s">
        <v>211</v>
      </c>
      <c r="F29" s="17" t="s">
        <v>212</v>
      </c>
      <c r="G29" s="3">
        <v>4</v>
      </c>
      <c r="H29" s="4" t="str">
        <f>VLOOKUP(G29,SCELTACONTRAENTE!$A$1:$B$18,2,FALSE)</f>
        <v>04-PROCEDURA NEGOZIATA SENZA PREVIA PUBBLICAZIONE DEL BANDO</v>
      </c>
      <c r="I29" s="5" t="s">
        <v>213</v>
      </c>
      <c r="J29" s="5" t="s">
        <v>214</v>
      </c>
      <c r="K29" s="6">
        <v>19497.75</v>
      </c>
      <c r="L29" s="7">
        <v>41409</v>
      </c>
      <c r="O29" s="8" t="s">
        <v>215</v>
      </c>
      <c r="P29" s="19"/>
    </row>
    <row r="30" spans="1:16" s="43" customFormat="1" ht="120" customHeight="1">
      <c r="A30" s="35" t="s">
        <v>216</v>
      </c>
      <c r="B30" s="35"/>
      <c r="C30" s="35" t="s">
        <v>35</v>
      </c>
      <c r="D30" s="35" t="s">
        <v>217</v>
      </c>
      <c r="E30" s="35" t="s">
        <v>218</v>
      </c>
      <c r="F30" s="64" t="s">
        <v>219</v>
      </c>
      <c r="G30" s="36">
        <v>4</v>
      </c>
      <c r="H30" s="4" t="str">
        <f>VLOOKUP(G30,SCELTACONTRAENTE!$A$1:$B$18,2,0)</f>
        <v>04-PROCEDURA NEGOZIATA SENZA PREVIA PUBBLICAZIONE DEL BANDO</v>
      </c>
      <c r="I30" s="5" t="s">
        <v>220</v>
      </c>
      <c r="J30" s="5" t="s">
        <v>221</v>
      </c>
      <c r="K30" s="39">
        <v>12086.22</v>
      </c>
      <c r="L30" s="49">
        <v>41438</v>
      </c>
      <c r="M30" s="40">
        <v>41477</v>
      </c>
      <c r="N30" s="40">
        <v>41596</v>
      </c>
      <c r="O30" s="40" t="s">
        <v>222</v>
      </c>
      <c r="P30" s="65">
        <v>12085.91</v>
      </c>
    </row>
    <row r="31" spans="1:16" ht="45.75">
      <c r="A31" s="1" t="s">
        <v>223</v>
      </c>
      <c r="C31" s="1" t="s">
        <v>51</v>
      </c>
      <c r="D31" s="1" t="s">
        <v>130</v>
      </c>
      <c r="E31" s="1" t="s">
        <v>224</v>
      </c>
      <c r="F31" s="17" t="s">
        <v>225</v>
      </c>
      <c r="G31" s="3">
        <v>1</v>
      </c>
      <c r="H31" s="4" t="str">
        <f>VLOOKUP(G31,SCELTACONTRAENTE!$A$1:$B$18,2,FALSE)</f>
        <v>01- PROCEDURA APERTA</v>
      </c>
      <c r="I31" s="5" t="s">
        <v>226</v>
      </c>
      <c r="J31" s="5" t="s">
        <v>227</v>
      </c>
      <c r="K31" s="6">
        <v>200000</v>
      </c>
      <c r="L31" s="7">
        <v>41494</v>
      </c>
      <c r="O31" s="8" t="s">
        <v>228</v>
      </c>
      <c r="P31" s="19"/>
    </row>
    <row r="32" spans="1:16" ht="23.25">
      <c r="A32" s="1" t="s">
        <v>98</v>
      </c>
      <c r="B32" s="1" t="s">
        <v>99</v>
      </c>
      <c r="C32" s="1" t="s">
        <v>35</v>
      </c>
      <c r="D32" s="1" t="s">
        <v>100</v>
      </c>
      <c r="E32" s="1" t="s">
        <v>229</v>
      </c>
      <c r="F32" s="17" t="s">
        <v>230</v>
      </c>
      <c r="G32" s="3">
        <v>4</v>
      </c>
      <c r="H32" s="4" t="str">
        <f>VLOOKUP(G32,SCELTACONTRAENTE!$A$1:$B$18,2,FALSE)</f>
        <v>04-PROCEDURA NEGOZIATA SENZA PREVIA PUBBLICAZIONE DEL BANDO</v>
      </c>
      <c r="I32" s="5" t="s">
        <v>229</v>
      </c>
      <c r="J32" s="5" t="s">
        <v>231</v>
      </c>
      <c r="K32" s="6">
        <v>7875.26</v>
      </c>
      <c r="L32" s="7">
        <v>41456</v>
      </c>
      <c r="O32" s="8" t="s">
        <v>232</v>
      </c>
      <c r="P32" s="19"/>
    </row>
    <row r="33" spans="1:16" ht="23.25">
      <c r="A33" s="1" t="s">
        <v>233</v>
      </c>
      <c r="C33" s="1" t="s">
        <v>77</v>
      </c>
      <c r="D33" s="1" t="s">
        <v>234</v>
      </c>
      <c r="E33" s="1" t="s">
        <v>235</v>
      </c>
      <c r="F33" s="17" t="s">
        <v>236</v>
      </c>
      <c r="G33" s="3">
        <v>4</v>
      </c>
      <c r="H33" s="4" t="str">
        <f>VLOOKUP(G33,SCELTACONTRAENTE!$A$1:$B$18,2,FALSE)</f>
        <v>04-PROCEDURA NEGOZIATA SENZA PREVIA PUBBLICAZIONE DEL BANDO</v>
      </c>
      <c r="I33" s="5" t="s">
        <v>235</v>
      </c>
      <c r="J33" s="5" t="s">
        <v>237</v>
      </c>
      <c r="K33" s="6">
        <v>25520.42</v>
      </c>
      <c r="L33" s="7">
        <v>41423</v>
      </c>
      <c r="O33" s="8" t="s">
        <v>238</v>
      </c>
      <c r="P33" s="19"/>
    </row>
    <row r="34" spans="1:16" ht="23.25">
      <c r="A34" s="1" t="s">
        <v>239</v>
      </c>
      <c r="C34" s="1" t="s">
        <v>77</v>
      </c>
      <c r="D34" s="1" t="s">
        <v>234</v>
      </c>
      <c r="E34" s="1" t="s">
        <v>240</v>
      </c>
      <c r="F34" s="17" t="s">
        <v>241</v>
      </c>
      <c r="G34" s="3">
        <v>4</v>
      </c>
      <c r="H34" s="4" t="str">
        <f>VLOOKUP(G34,SCELTACONTRAENTE!$A$1:$B$18,2,FALSE)</f>
        <v>04-PROCEDURA NEGOZIATA SENZA PREVIA PUBBLICAZIONE DEL BANDO</v>
      </c>
      <c r="I34" s="5" t="s">
        <v>240</v>
      </c>
      <c r="J34" s="5" t="s">
        <v>237</v>
      </c>
      <c r="K34" s="6">
        <v>6413.115</v>
      </c>
      <c r="L34" s="7">
        <v>41548</v>
      </c>
      <c r="O34" s="8" t="s">
        <v>238</v>
      </c>
      <c r="P34" s="19"/>
    </row>
    <row r="35" spans="1:16" ht="34.5">
      <c r="A35" s="1" t="s">
        <v>242</v>
      </c>
      <c r="C35" s="1" t="s">
        <v>77</v>
      </c>
      <c r="D35" s="1" t="s">
        <v>234</v>
      </c>
      <c r="E35" s="1" t="s">
        <v>235</v>
      </c>
      <c r="F35" s="17" t="s">
        <v>243</v>
      </c>
      <c r="G35" s="3">
        <v>1</v>
      </c>
      <c r="H35" s="4" t="str">
        <f>VLOOKUP(G35,SCELTACONTRAENTE!$A$1:$B$18,2,FALSE)</f>
        <v>01- PROCEDURA APERTA</v>
      </c>
      <c r="I35" s="5" t="s">
        <v>244</v>
      </c>
      <c r="J35" s="5" t="s">
        <v>245</v>
      </c>
      <c r="K35" s="6">
        <v>221731.06</v>
      </c>
      <c r="L35" s="7">
        <v>41521</v>
      </c>
      <c r="O35" s="8" t="s">
        <v>246</v>
      </c>
      <c r="P35" s="19"/>
    </row>
    <row r="36" spans="1:16" ht="34.5">
      <c r="A36" s="1" t="s">
        <v>247</v>
      </c>
      <c r="C36" s="1" t="s">
        <v>77</v>
      </c>
      <c r="D36" s="1" t="s">
        <v>78</v>
      </c>
      <c r="E36" s="1" t="s">
        <v>248</v>
      </c>
      <c r="F36" s="17" t="s">
        <v>249</v>
      </c>
      <c r="G36" s="3">
        <v>4</v>
      </c>
      <c r="H36" s="4" t="str">
        <f>VLOOKUP(G36,SCELTACONTRAENTE!$A$1:$B$18,2,FALSE)</f>
        <v>04-PROCEDURA NEGOZIATA SENZA PREVIA PUBBLICAZIONE DEL BANDO</v>
      </c>
      <c r="I36" s="5" t="s">
        <v>248</v>
      </c>
      <c r="J36" s="5" t="s">
        <v>250</v>
      </c>
      <c r="K36" s="6">
        <v>252800.12</v>
      </c>
      <c r="L36" s="7">
        <v>41485</v>
      </c>
      <c r="O36" s="8" t="s">
        <v>251</v>
      </c>
      <c r="P36" s="19"/>
    </row>
    <row r="37" spans="1:16" ht="23.25">
      <c r="A37" s="1" t="s">
        <v>252</v>
      </c>
      <c r="C37" s="1" t="s">
        <v>77</v>
      </c>
      <c r="D37" s="1" t="s">
        <v>78</v>
      </c>
      <c r="E37" s="1" t="s">
        <v>253</v>
      </c>
      <c r="F37" s="17" t="s">
        <v>254</v>
      </c>
      <c r="G37" s="3">
        <v>4</v>
      </c>
      <c r="H37" s="4" t="str">
        <f>VLOOKUP(G37,SCELTACONTRAENTE!$A$1:$B$18,2,FALSE)</f>
        <v>04-PROCEDURA NEGOZIATA SENZA PREVIA PUBBLICAZIONE DEL BANDO</v>
      </c>
      <c r="I37" s="5" t="s">
        <v>253</v>
      </c>
      <c r="J37" s="5" t="s">
        <v>255</v>
      </c>
      <c r="K37" s="6">
        <v>188697.86</v>
      </c>
      <c r="L37" s="7">
        <v>41487</v>
      </c>
      <c r="O37" s="8" t="s">
        <v>183</v>
      </c>
      <c r="P37" s="19"/>
    </row>
    <row r="38" spans="1:16" ht="23.25">
      <c r="A38" s="1" t="s">
        <v>256</v>
      </c>
      <c r="C38" s="1" t="s">
        <v>77</v>
      </c>
      <c r="D38" s="1" t="s">
        <v>78</v>
      </c>
      <c r="E38" s="1" t="s">
        <v>185</v>
      </c>
      <c r="F38" s="17" t="s">
        <v>257</v>
      </c>
      <c r="G38" s="3">
        <v>1</v>
      </c>
      <c r="H38" s="4" t="str">
        <f>VLOOKUP(G38,SCELTACONTRAENTE!$A$1:$B$18,2,FALSE)</f>
        <v>01- PROCEDURA APERTA</v>
      </c>
      <c r="I38" s="5" t="s">
        <v>258</v>
      </c>
      <c r="J38" s="5" t="s">
        <v>259</v>
      </c>
      <c r="K38" s="6">
        <v>1161926.3</v>
      </c>
      <c r="L38" s="7">
        <v>41492</v>
      </c>
      <c r="O38" s="8" t="s">
        <v>260</v>
      </c>
      <c r="P38" s="19"/>
    </row>
    <row r="39" spans="1:16" ht="34.5">
      <c r="A39" s="1" t="s">
        <v>261</v>
      </c>
      <c r="C39" s="1" t="s">
        <v>51</v>
      </c>
      <c r="D39" s="1" t="s">
        <v>262</v>
      </c>
      <c r="E39" s="1" t="s">
        <v>263</v>
      </c>
      <c r="F39" s="16" t="s">
        <v>264</v>
      </c>
      <c r="G39" s="3">
        <v>1</v>
      </c>
      <c r="H39" s="4" t="str">
        <f>VLOOKUP(G39,SCELTACONTRAENTE!$A$1:$B$18,2,FALSE)</f>
        <v>01- PROCEDURA APERTA</v>
      </c>
      <c r="I39" s="5" t="s">
        <v>265</v>
      </c>
      <c r="J39" s="5" t="s">
        <v>266</v>
      </c>
      <c r="K39" s="6">
        <v>1258826.15</v>
      </c>
      <c r="L39" s="7">
        <v>41471</v>
      </c>
      <c r="O39" s="8" t="s">
        <v>267</v>
      </c>
      <c r="P39" s="19"/>
    </row>
    <row r="40" spans="1:16" ht="23.25">
      <c r="A40" s="1" t="s">
        <v>268</v>
      </c>
      <c r="C40" s="1" t="s">
        <v>162</v>
      </c>
      <c r="D40" s="1" t="s">
        <v>163</v>
      </c>
      <c r="E40" s="1" t="s">
        <v>269</v>
      </c>
      <c r="F40" s="17" t="s">
        <v>270</v>
      </c>
      <c r="G40" s="3">
        <v>4</v>
      </c>
      <c r="H40" s="4" t="str">
        <f>VLOOKUP(G40,SCELTACONTRAENTE!$A$1:$B$18,2,FALSE)</f>
        <v>04-PROCEDURA NEGOZIATA SENZA PREVIA PUBBLICAZIONE DEL BANDO</v>
      </c>
      <c r="I40" s="5" t="s">
        <v>271</v>
      </c>
      <c r="J40" s="5" t="s">
        <v>272</v>
      </c>
      <c r="K40" s="6" t="s">
        <v>273</v>
      </c>
      <c r="L40" s="7">
        <v>41296</v>
      </c>
      <c r="O40" s="8" t="s">
        <v>274</v>
      </c>
      <c r="P40" s="19"/>
    </row>
    <row r="41" spans="1:16" ht="23.25">
      <c r="A41" s="1" t="s">
        <v>275</v>
      </c>
      <c r="B41" s="1" t="s">
        <v>276</v>
      </c>
      <c r="C41" s="1" t="s">
        <v>35</v>
      </c>
      <c r="D41" s="1" t="s">
        <v>108</v>
      </c>
      <c r="E41" s="1" t="s">
        <v>277</v>
      </c>
      <c r="F41" s="17" t="s">
        <v>278</v>
      </c>
      <c r="G41" s="3">
        <v>4</v>
      </c>
      <c r="H41" s="4" t="str">
        <f>VLOOKUP(G41,SCELTACONTRAENTE!$A$1:$B$18,2,FALSE)</f>
        <v>04-PROCEDURA NEGOZIATA SENZA PREVIA PUBBLICAZIONE DEL BANDO</v>
      </c>
      <c r="I41" s="5" t="s">
        <v>279</v>
      </c>
      <c r="J41" s="5" t="s">
        <v>280</v>
      </c>
      <c r="K41" s="6">
        <v>19880</v>
      </c>
      <c r="L41" s="7">
        <v>41249</v>
      </c>
      <c r="M41" s="8">
        <v>41312</v>
      </c>
      <c r="N41" s="8">
        <v>41341</v>
      </c>
      <c r="O41" s="8" t="s">
        <v>281</v>
      </c>
      <c r="P41" s="19" t="s">
        <v>282</v>
      </c>
    </row>
    <row r="42" spans="1:16" ht="23.25">
      <c r="A42" s="1" t="s">
        <v>283</v>
      </c>
      <c r="C42" s="1" t="s">
        <v>51</v>
      </c>
      <c r="D42" s="1" t="s">
        <v>65</v>
      </c>
      <c r="E42" s="1" t="s">
        <v>284</v>
      </c>
      <c r="F42" s="17" t="s">
        <v>285</v>
      </c>
      <c r="G42" s="3">
        <v>4</v>
      </c>
      <c r="H42" s="4" t="str">
        <f>VLOOKUP(G42,SCELTACONTRAENTE!$A$1:$B$18,2,FALSE)</f>
        <v>04-PROCEDURA NEGOZIATA SENZA PREVIA PUBBLICAZIONE DEL BANDO</v>
      </c>
      <c r="I42" s="5" t="s">
        <v>286</v>
      </c>
      <c r="J42" s="5" t="s">
        <v>287</v>
      </c>
      <c r="K42" s="6" t="s">
        <v>288</v>
      </c>
      <c r="L42" s="7">
        <v>41274</v>
      </c>
      <c r="M42" s="8">
        <v>41275</v>
      </c>
      <c r="N42" s="8">
        <v>41639</v>
      </c>
      <c r="O42" s="8" t="s">
        <v>289</v>
      </c>
      <c r="P42" s="19" t="s">
        <v>290</v>
      </c>
    </row>
    <row r="43" spans="1:16" ht="23.25">
      <c r="A43" s="1" t="s">
        <v>291</v>
      </c>
      <c r="C43" s="1" t="s">
        <v>51</v>
      </c>
      <c r="D43" s="1" t="s">
        <v>52</v>
      </c>
      <c r="E43" s="1" t="s">
        <v>292</v>
      </c>
      <c r="F43" s="17" t="s">
        <v>293</v>
      </c>
      <c r="G43" s="3">
        <v>4</v>
      </c>
      <c r="H43" s="4" t="str">
        <f>VLOOKUP(G43,SCELTACONTRAENTE!$A$1:$B$18,2,FALSE)</f>
        <v>04-PROCEDURA NEGOZIATA SENZA PREVIA PUBBLICAZIONE DEL BANDO</v>
      </c>
      <c r="I43" s="5" t="s">
        <v>294</v>
      </c>
      <c r="J43" s="5" t="s">
        <v>295</v>
      </c>
      <c r="K43" s="6" t="s">
        <v>296</v>
      </c>
      <c r="L43" s="7">
        <v>41274</v>
      </c>
      <c r="O43" s="8" t="s">
        <v>297</v>
      </c>
      <c r="P43" s="19"/>
    </row>
    <row r="44" spans="1:16" s="43" customFormat="1" ht="36" customHeight="1">
      <c r="A44" s="35" t="s">
        <v>298</v>
      </c>
      <c r="B44" s="35"/>
      <c r="C44" s="35" t="s">
        <v>170</v>
      </c>
      <c r="D44" s="35" t="s">
        <v>299</v>
      </c>
      <c r="E44" s="35" t="s">
        <v>300</v>
      </c>
      <c r="F44" s="64" t="s">
        <v>301</v>
      </c>
      <c r="G44" s="36">
        <v>4</v>
      </c>
      <c r="H44" s="37" t="str">
        <f>VLOOKUP(G44,SCELTACONTRAENTE!$A$1:$B$18,2,0)</f>
        <v>04-PROCEDURA NEGOZIATA SENZA PREVIA PUBBLICAZIONE DEL BANDO</v>
      </c>
      <c r="I44" s="38" t="s">
        <v>302</v>
      </c>
      <c r="J44" s="38" t="s">
        <v>303</v>
      </c>
      <c r="K44" s="39" t="s">
        <v>304</v>
      </c>
      <c r="L44" s="49">
        <v>41317</v>
      </c>
      <c r="M44" s="49">
        <v>41320</v>
      </c>
      <c r="N44" s="49">
        <v>41670</v>
      </c>
      <c r="O44" s="40" t="s">
        <v>305</v>
      </c>
      <c r="P44" s="66" t="s">
        <v>306</v>
      </c>
    </row>
    <row r="45" spans="1:16" ht="23.25">
      <c r="A45" s="1" t="s">
        <v>307</v>
      </c>
      <c r="C45" s="1" t="s">
        <v>162</v>
      </c>
      <c r="D45" s="1" t="s">
        <v>308</v>
      </c>
      <c r="E45" s="1" t="s">
        <v>309</v>
      </c>
      <c r="F45" s="17" t="s">
        <v>310</v>
      </c>
      <c r="G45" s="3">
        <v>4</v>
      </c>
      <c r="H45" s="4" t="str">
        <f>VLOOKUP(G45,SCELTACONTRAENTE!$A$1:$B$18,2,FALSE)</f>
        <v>04-PROCEDURA NEGOZIATA SENZA PREVIA PUBBLICAZIONE DEL BANDO</v>
      </c>
      <c r="I45" s="5" t="s">
        <v>309</v>
      </c>
      <c r="J45" s="5" t="s">
        <v>311</v>
      </c>
      <c r="K45" s="6" t="s">
        <v>312</v>
      </c>
      <c r="L45" s="7">
        <v>41331</v>
      </c>
      <c r="O45" s="8" t="s">
        <v>313</v>
      </c>
      <c r="P45" s="19"/>
    </row>
    <row r="46" spans="1:16" ht="23.25">
      <c r="A46" s="1" t="s">
        <v>314</v>
      </c>
      <c r="B46" s="1" t="s">
        <v>315</v>
      </c>
      <c r="C46" s="1" t="s">
        <v>35</v>
      </c>
      <c r="D46" s="1" t="s">
        <v>316</v>
      </c>
      <c r="E46" s="1" t="s">
        <v>317</v>
      </c>
      <c r="F46" s="17" t="s">
        <v>318</v>
      </c>
      <c r="G46" s="3">
        <v>23</v>
      </c>
      <c r="H46" s="4" t="str">
        <f>VLOOKUP(G46,SCELTACONTRAENTE!$A$1:$B$18,2,FALSE)</f>
        <v>23-AFFIDAMENTO IN ECONOMIA - AFFIDAMENTO DIRETTO</v>
      </c>
      <c r="I46" s="5" t="s">
        <v>319</v>
      </c>
      <c r="J46" s="5" t="s">
        <v>320</v>
      </c>
      <c r="K46" s="6">
        <v>11410</v>
      </c>
      <c r="L46" s="7">
        <v>41397</v>
      </c>
      <c r="O46" s="8" t="s">
        <v>321</v>
      </c>
      <c r="P46" s="19"/>
    </row>
    <row r="47" spans="1:16" ht="23.25">
      <c r="A47" s="1" t="s">
        <v>322</v>
      </c>
      <c r="B47" s="1" t="s">
        <v>315</v>
      </c>
      <c r="C47" s="1" t="s">
        <v>35</v>
      </c>
      <c r="D47" s="1" t="s">
        <v>316</v>
      </c>
      <c r="E47" s="1" t="s">
        <v>319</v>
      </c>
      <c r="F47" s="17" t="s">
        <v>323</v>
      </c>
      <c r="G47" s="3">
        <v>23</v>
      </c>
      <c r="H47" s="4" t="str">
        <f>VLOOKUP(G47,SCELTACONTRAENTE!$A$1:$B$18,2,FALSE)</f>
        <v>23-AFFIDAMENTO IN ECONOMIA - AFFIDAMENTO DIRETTO</v>
      </c>
      <c r="I47" s="5" t="s">
        <v>319</v>
      </c>
      <c r="J47" s="5" t="s">
        <v>324</v>
      </c>
      <c r="K47" s="6">
        <v>19600</v>
      </c>
      <c r="L47" s="7">
        <v>41397</v>
      </c>
      <c r="O47" s="8" t="s">
        <v>321</v>
      </c>
      <c r="P47" s="19"/>
    </row>
    <row r="48" spans="1:16" ht="23.25">
      <c r="A48" s="1" t="s">
        <v>325</v>
      </c>
      <c r="B48" s="1" t="s">
        <v>315</v>
      </c>
      <c r="C48" s="1" t="s">
        <v>35</v>
      </c>
      <c r="D48" s="1" t="s">
        <v>316</v>
      </c>
      <c r="E48" s="1" t="s">
        <v>319</v>
      </c>
      <c r="F48" s="17" t="s">
        <v>326</v>
      </c>
      <c r="G48" s="3">
        <v>23</v>
      </c>
      <c r="H48" s="4" t="str">
        <f>VLOOKUP(G48,SCELTACONTRAENTE!$A$1:$B$18,2,FALSE)</f>
        <v>23-AFFIDAMENTO IN ECONOMIA - AFFIDAMENTO DIRETTO</v>
      </c>
      <c r="I48" s="5" t="s">
        <v>319</v>
      </c>
      <c r="J48" s="5" t="s">
        <v>327</v>
      </c>
      <c r="K48" s="6">
        <v>126000</v>
      </c>
      <c r="L48" s="7">
        <v>41397</v>
      </c>
      <c r="O48" s="8" t="s">
        <v>321</v>
      </c>
      <c r="P48" s="19"/>
    </row>
    <row r="49" spans="1:16" ht="23.25">
      <c r="A49" s="1" t="s">
        <v>328</v>
      </c>
      <c r="C49" s="1" t="s">
        <v>35</v>
      </c>
      <c r="D49" s="1" t="s">
        <v>316</v>
      </c>
      <c r="E49" s="1" t="s">
        <v>329</v>
      </c>
      <c r="F49" s="17" t="s">
        <v>330</v>
      </c>
      <c r="G49" s="3">
        <v>4</v>
      </c>
      <c r="H49" s="4" t="str">
        <f>VLOOKUP(G49,SCELTACONTRAENTE!$A$1:$B$18,2,FALSE)</f>
        <v>04-PROCEDURA NEGOZIATA SENZA PREVIA PUBBLICAZIONE DEL BANDO</v>
      </c>
      <c r="I49" s="5" t="s">
        <v>329</v>
      </c>
      <c r="J49" s="5" t="s">
        <v>331</v>
      </c>
      <c r="K49" s="6">
        <v>15400</v>
      </c>
      <c r="L49" s="7">
        <v>41430</v>
      </c>
      <c r="O49" s="8" t="s">
        <v>332</v>
      </c>
      <c r="P49" s="19"/>
    </row>
    <row r="50" spans="1:16" s="43" customFormat="1" ht="29.25" customHeight="1">
      <c r="A50" s="35" t="s">
        <v>333</v>
      </c>
      <c r="B50" s="35"/>
      <c r="C50" s="35" t="s">
        <v>170</v>
      </c>
      <c r="D50" s="35" t="s">
        <v>299</v>
      </c>
      <c r="E50" s="35" t="s">
        <v>334</v>
      </c>
      <c r="F50" s="35" t="s">
        <v>335</v>
      </c>
      <c r="G50" s="36">
        <v>4</v>
      </c>
      <c r="H50" s="37" t="str">
        <f>VLOOKUP(G50,SCELTACONTRAENTE!$A$1:$B$18,2,0)</f>
        <v>04-PROCEDURA NEGOZIATA SENZA PREVIA PUBBLICAZIONE DEL BANDO</v>
      </c>
      <c r="I50" s="38" t="s">
        <v>336</v>
      </c>
      <c r="J50" s="38" t="s">
        <v>337</v>
      </c>
      <c r="K50" s="39" t="s">
        <v>338</v>
      </c>
      <c r="L50" s="49">
        <v>41456</v>
      </c>
      <c r="M50" s="49">
        <v>41456</v>
      </c>
      <c r="N50" s="67">
        <v>42004</v>
      </c>
      <c r="O50" s="40" t="s">
        <v>339</v>
      </c>
      <c r="P50" s="66" t="s">
        <v>340</v>
      </c>
    </row>
    <row r="51" spans="1:16" s="43" customFormat="1" ht="36" customHeight="1">
      <c r="A51" s="35" t="s">
        <v>341</v>
      </c>
      <c r="B51" s="35"/>
      <c r="C51" s="35" t="s">
        <v>170</v>
      </c>
      <c r="D51" s="35" t="s">
        <v>299</v>
      </c>
      <c r="E51" s="35" t="s">
        <v>342</v>
      </c>
      <c r="F51" s="35" t="s">
        <v>343</v>
      </c>
      <c r="G51" s="36">
        <v>4</v>
      </c>
      <c r="H51" s="37" t="str">
        <f>VLOOKUP(G51,SCELTACONTRAENTE!$A$1:$B$18,2,0)</f>
        <v>04-PROCEDURA NEGOZIATA SENZA PREVIA PUBBLICAZIONE DEL BANDO</v>
      </c>
      <c r="I51" s="38" t="s">
        <v>344</v>
      </c>
      <c r="J51" s="38" t="s">
        <v>345</v>
      </c>
      <c r="K51" s="39" t="s">
        <v>346</v>
      </c>
      <c r="L51" s="49">
        <v>41456</v>
      </c>
      <c r="M51" s="49">
        <v>41456</v>
      </c>
      <c r="N51" s="67">
        <v>42004</v>
      </c>
      <c r="O51" s="40" t="s">
        <v>347</v>
      </c>
      <c r="P51" s="66" t="s">
        <v>348</v>
      </c>
    </row>
    <row r="52" spans="1:16" ht="23.25">
      <c r="A52" s="1" t="s">
        <v>349</v>
      </c>
      <c r="B52" s="1" t="s">
        <v>191</v>
      </c>
      <c r="C52" s="1" t="s">
        <v>35</v>
      </c>
      <c r="D52" s="1" t="s">
        <v>192</v>
      </c>
      <c r="E52" s="1" t="s">
        <v>350</v>
      </c>
      <c r="F52" s="2" t="s">
        <v>351</v>
      </c>
      <c r="G52" s="3">
        <v>4</v>
      </c>
      <c r="H52" s="4" t="str">
        <f>VLOOKUP(G52,SCELTACONTRAENTE!$A$1:$B$18,2,FALSE)</f>
        <v>04-PROCEDURA NEGOZIATA SENZA PREVIA PUBBLICAZIONE DEL BANDO</v>
      </c>
      <c r="I52" s="5" t="s">
        <v>352</v>
      </c>
      <c r="J52" s="5" t="s">
        <v>353</v>
      </c>
      <c r="K52" s="6">
        <v>19314</v>
      </c>
      <c r="L52" s="7">
        <v>41459</v>
      </c>
      <c r="O52" s="8" t="s">
        <v>197</v>
      </c>
      <c r="P52" s="19"/>
    </row>
    <row r="53" spans="1:16" ht="34.5">
      <c r="A53" s="1" t="s">
        <v>354</v>
      </c>
      <c r="C53" s="1" t="s">
        <v>170</v>
      </c>
      <c r="D53" s="1" t="s">
        <v>355</v>
      </c>
      <c r="E53" s="1" t="s">
        <v>356</v>
      </c>
      <c r="F53" s="2" t="s">
        <v>357</v>
      </c>
      <c r="G53" s="3">
        <v>4</v>
      </c>
      <c r="H53" s="4" t="str">
        <f>VLOOKUP(G53,SCELTACONTRAENTE!$A$1:$B$18,2,FALSE)</f>
        <v>04-PROCEDURA NEGOZIATA SENZA PREVIA PUBBLICAZIONE DEL BANDO</v>
      </c>
      <c r="I53" s="5" t="s">
        <v>358</v>
      </c>
      <c r="J53" s="5" t="s">
        <v>359</v>
      </c>
      <c r="K53" s="6" t="s">
        <v>360</v>
      </c>
      <c r="L53" s="7">
        <v>41533</v>
      </c>
      <c r="M53" s="8">
        <v>41533</v>
      </c>
      <c r="N53" s="8">
        <v>41820</v>
      </c>
      <c r="O53" s="8" t="s">
        <v>361</v>
      </c>
      <c r="P53" s="19" t="s">
        <v>362</v>
      </c>
    </row>
    <row r="54" spans="1:16" ht="45.75">
      <c r="A54" s="1" t="s">
        <v>363</v>
      </c>
      <c r="C54" s="1" t="s">
        <v>51</v>
      </c>
      <c r="D54" s="1" t="s">
        <v>130</v>
      </c>
      <c r="E54" s="1" t="s">
        <v>224</v>
      </c>
      <c r="F54" s="2" t="s">
        <v>364</v>
      </c>
      <c r="G54" s="3">
        <v>1</v>
      </c>
      <c r="H54" s="4" t="str">
        <f>VLOOKUP(G54,SCELTACONTRAENTE!$A$1:$B$18,2,FALSE)</f>
        <v>01- PROCEDURA APERTA</v>
      </c>
      <c r="I54" s="5" t="s">
        <v>226</v>
      </c>
      <c r="J54" s="5" t="s">
        <v>365</v>
      </c>
      <c r="K54" s="6">
        <v>424180.9</v>
      </c>
      <c r="L54" s="7">
        <v>41494</v>
      </c>
      <c r="O54" s="8" t="s">
        <v>228</v>
      </c>
      <c r="P54" s="19"/>
    </row>
    <row r="55" spans="1:16" ht="34.5">
      <c r="A55" s="1" t="s">
        <v>366</v>
      </c>
      <c r="C55" s="1" t="s">
        <v>51</v>
      </c>
      <c r="D55" s="1" t="s">
        <v>262</v>
      </c>
      <c r="E55" s="1" t="s">
        <v>367</v>
      </c>
      <c r="F55" s="2" t="s">
        <v>368</v>
      </c>
      <c r="G55" s="3">
        <v>1</v>
      </c>
      <c r="H55" s="4" t="str">
        <f>VLOOKUP(G55,SCELTACONTRAENTE!$A$1:$B$18,2,FALSE)</f>
        <v>01- PROCEDURA APERTA</v>
      </c>
      <c r="I55" s="5" t="s">
        <v>369</v>
      </c>
      <c r="J55" s="5" t="s">
        <v>370</v>
      </c>
      <c r="K55" s="6">
        <v>659614.48</v>
      </c>
      <c r="L55" s="7">
        <v>41485</v>
      </c>
      <c r="O55" s="8" t="s">
        <v>371</v>
      </c>
      <c r="P55" s="19"/>
    </row>
    <row r="56" spans="1:16" s="30" customFormat="1" ht="24" customHeight="1">
      <c r="A56" s="22" t="s">
        <v>372</v>
      </c>
      <c r="B56" s="22"/>
      <c r="C56" s="22" t="s">
        <v>35</v>
      </c>
      <c r="D56" s="22" t="s">
        <v>108</v>
      </c>
      <c r="E56" s="22" t="s">
        <v>373</v>
      </c>
      <c r="F56" s="47" t="s">
        <v>374</v>
      </c>
      <c r="G56" s="23">
        <v>8</v>
      </c>
      <c r="H56" s="24" t="str">
        <f>VLOOKUP(G56,SCELTACONTRAENTE!$A$1:$B$18,2,0)</f>
        <v>08-AFFIDAMENTO IN ECONOMIA - COTTIMO FIDUCIARIO</v>
      </c>
      <c r="I56" s="25" t="s">
        <v>375</v>
      </c>
      <c r="J56" s="25" t="s">
        <v>376</v>
      </c>
      <c r="K56" s="26">
        <v>13807.38</v>
      </c>
      <c r="L56" s="27">
        <v>41470</v>
      </c>
      <c r="M56" s="28">
        <v>41512</v>
      </c>
      <c r="N56" s="28" t="s">
        <v>377</v>
      </c>
      <c r="O56" s="28" t="s">
        <v>378</v>
      </c>
      <c r="P56" s="45" t="s">
        <v>379</v>
      </c>
    </row>
    <row r="57" spans="1:16" s="30" customFormat="1" ht="24" customHeight="1">
      <c r="A57" s="22" t="s">
        <v>380</v>
      </c>
      <c r="B57" s="22" t="s">
        <v>381</v>
      </c>
      <c r="C57" s="22" t="s">
        <v>35</v>
      </c>
      <c r="D57" s="22" t="s">
        <v>382</v>
      </c>
      <c r="E57" s="22" t="s">
        <v>383</v>
      </c>
      <c r="F57" s="47" t="s">
        <v>384</v>
      </c>
      <c r="G57" s="23">
        <v>4</v>
      </c>
      <c r="H57" s="24" t="str">
        <f>VLOOKUP(G57,SCELTACONTRAENTE!$A$1:$B$18,2,0)</f>
        <v>04-PROCEDURA NEGOZIATA SENZA PREVIA PUBBLICAZIONE DEL BANDO</v>
      </c>
      <c r="I57" s="25" t="s">
        <v>385</v>
      </c>
      <c r="J57" s="25" t="s">
        <v>386</v>
      </c>
      <c r="K57" s="26">
        <v>3575.62</v>
      </c>
      <c r="L57" s="27">
        <v>41561</v>
      </c>
      <c r="M57" s="68">
        <v>41575</v>
      </c>
      <c r="N57" s="68">
        <v>41591</v>
      </c>
      <c r="O57" s="68" t="s">
        <v>387</v>
      </c>
      <c r="P57" s="69" t="s">
        <v>362</v>
      </c>
    </row>
    <row r="58" spans="1:16" ht="23.25">
      <c r="A58" s="1" t="s">
        <v>388</v>
      </c>
      <c r="C58" s="1" t="s">
        <v>389</v>
      </c>
      <c r="D58" s="1" t="s">
        <v>390</v>
      </c>
      <c r="E58" s="1" t="s">
        <v>391</v>
      </c>
      <c r="F58" s="2" t="s">
        <v>392</v>
      </c>
      <c r="G58" s="3">
        <v>4</v>
      </c>
      <c r="H58" s="4" t="str">
        <f>VLOOKUP(G58,SCELTACONTRAENTE!$A$1:$B$18,2,FALSE)</f>
        <v>04-PROCEDURA NEGOZIATA SENZA PREVIA PUBBLICAZIONE DEL BANDO</v>
      </c>
      <c r="I58" s="5" t="s">
        <v>393</v>
      </c>
      <c r="J58" s="5" t="s">
        <v>394</v>
      </c>
      <c r="K58" s="6">
        <v>127</v>
      </c>
      <c r="L58" s="7">
        <v>41298</v>
      </c>
      <c r="M58" s="8">
        <v>41305</v>
      </c>
      <c r="N58" s="8">
        <v>41305</v>
      </c>
      <c r="O58" s="8" t="s">
        <v>395</v>
      </c>
      <c r="P58" s="19" t="s">
        <v>396</v>
      </c>
    </row>
    <row r="59" spans="1:16" ht="34.5">
      <c r="A59" s="1" t="s">
        <v>397</v>
      </c>
      <c r="C59" s="1" t="s">
        <v>389</v>
      </c>
      <c r="D59" s="1" t="s">
        <v>390</v>
      </c>
      <c r="E59" s="1" t="s">
        <v>391</v>
      </c>
      <c r="F59" s="2" t="s">
        <v>398</v>
      </c>
      <c r="G59" s="3">
        <v>4</v>
      </c>
      <c r="H59" s="4" t="str">
        <f>VLOOKUP(G59,SCELTACONTRAENTE!$A$1:$B$18,2,FALSE)</f>
        <v>04-PROCEDURA NEGOZIATA SENZA PREVIA PUBBLICAZIONE DEL BANDO</v>
      </c>
      <c r="I59" s="5" t="s">
        <v>399</v>
      </c>
      <c r="J59" s="5" t="s">
        <v>312</v>
      </c>
      <c r="K59" s="6">
        <v>1696.05</v>
      </c>
      <c r="L59" s="7">
        <v>41444</v>
      </c>
      <c r="M59" s="8">
        <v>41444</v>
      </c>
      <c r="N59" s="8">
        <v>41514</v>
      </c>
      <c r="O59" s="8" t="s">
        <v>395</v>
      </c>
      <c r="P59" s="19" t="s">
        <v>400</v>
      </c>
    </row>
    <row r="60" spans="1:16" ht="23.25">
      <c r="A60" s="1" t="s">
        <v>401</v>
      </c>
      <c r="C60" s="1" t="s">
        <v>389</v>
      </c>
      <c r="D60" s="1" t="s">
        <v>390</v>
      </c>
      <c r="E60" s="1" t="s">
        <v>391</v>
      </c>
      <c r="F60" s="2" t="s">
        <v>402</v>
      </c>
      <c r="G60" s="3">
        <v>4</v>
      </c>
      <c r="H60" s="4" t="str">
        <f>VLOOKUP(G60,SCELTACONTRAENTE!$A$1:$B$18,2,FALSE)</f>
        <v>04-PROCEDURA NEGOZIATA SENZA PREVIA PUBBLICAZIONE DEL BANDO</v>
      </c>
      <c r="I60" s="5" t="s">
        <v>393</v>
      </c>
      <c r="J60" s="5" t="s">
        <v>312</v>
      </c>
      <c r="K60" s="6">
        <v>730</v>
      </c>
      <c r="L60" s="7">
        <v>41298</v>
      </c>
      <c r="M60" s="8">
        <v>41460</v>
      </c>
      <c r="N60" s="8">
        <v>41465</v>
      </c>
      <c r="O60" s="8" t="s">
        <v>395</v>
      </c>
      <c r="P60" s="19" t="s">
        <v>403</v>
      </c>
    </row>
    <row r="61" spans="1:16" ht="23.25">
      <c r="A61" s="1" t="s">
        <v>404</v>
      </c>
      <c r="C61" s="1" t="s">
        <v>389</v>
      </c>
      <c r="D61" s="1" t="s">
        <v>390</v>
      </c>
      <c r="E61" s="1" t="s">
        <v>391</v>
      </c>
      <c r="F61" s="2" t="s">
        <v>405</v>
      </c>
      <c r="G61" s="3">
        <v>4</v>
      </c>
      <c r="H61" s="4" t="str">
        <f>VLOOKUP(G61,SCELTACONTRAENTE!$A$1:$B$18,2,FALSE)</f>
        <v>04-PROCEDURA NEGOZIATA SENZA PREVIA PUBBLICAZIONE DEL BANDO</v>
      </c>
      <c r="I61" s="5" t="s">
        <v>393</v>
      </c>
      <c r="J61" s="5" t="s">
        <v>406</v>
      </c>
      <c r="K61" s="6">
        <v>387</v>
      </c>
      <c r="L61" s="7">
        <v>41298</v>
      </c>
      <c r="M61" s="8">
        <v>41526</v>
      </c>
      <c r="N61" s="8">
        <v>41526</v>
      </c>
      <c r="O61" s="8" t="s">
        <v>395</v>
      </c>
      <c r="P61" s="19" t="s">
        <v>407</v>
      </c>
    </row>
    <row r="62" spans="1:16" ht="23.25">
      <c r="A62" s="1" t="s">
        <v>408</v>
      </c>
      <c r="C62" s="1" t="s">
        <v>389</v>
      </c>
      <c r="D62" s="1" t="s">
        <v>390</v>
      </c>
      <c r="E62" s="1" t="s">
        <v>391</v>
      </c>
      <c r="F62" s="2" t="s">
        <v>409</v>
      </c>
      <c r="G62" s="3">
        <v>4</v>
      </c>
      <c r="H62" s="4" t="str">
        <f>VLOOKUP(G62,SCELTACONTRAENTE!$A$1:$B$18,2,FALSE)</f>
        <v>04-PROCEDURA NEGOZIATA SENZA PREVIA PUBBLICAZIONE DEL BANDO</v>
      </c>
      <c r="I62" s="5" t="s">
        <v>393</v>
      </c>
      <c r="J62" s="5" t="s">
        <v>406</v>
      </c>
      <c r="K62" s="6">
        <v>120</v>
      </c>
      <c r="L62" s="7">
        <v>41298</v>
      </c>
      <c r="M62" s="8">
        <v>41524</v>
      </c>
      <c r="N62" s="8">
        <v>41524</v>
      </c>
      <c r="O62" s="8" t="s">
        <v>395</v>
      </c>
      <c r="P62" s="19" t="s">
        <v>410</v>
      </c>
    </row>
    <row r="63" spans="1:16" ht="23.25">
      <c r="A63" s="1" t="s">
        <v>411</v>
      </c>
      <c r="C63" s="1" t="s">
        <v>389</v>
      </c>
      <c r="D63" s="1" t="s">
        <v>390</v>
      </c>
      <c r="E63" s="1" t="s">
        <v>391</v>
      </c>
      <c r="F63" s="2" t="s">
        <v>412</v>
      </c>
      <c r="G63" s="3">
        <v>4</v>
      </c>
      <c r="H63" s="4" t="str">
        <f>VLOOKUP(G63,SCELTACONTRAENTE!$A$1:$B$18,2,FALSE)</f>
        <v>04-PROCEDURA NEGOZIATA SENZA PREVIA PUBBLICAZIONE DEL BANDO</v>
      </c>
      <c r="I63" s="5" t="s">
        <v>393</v>
      </c>
      <c r="J63" s="5" t="s">
        <v>394</v>
      </c>
      <c r="K63" s="6">
        <v>246</v>
      </c>
      <c r="L63" s="7">
        <v>41298</v>
      </c>
      <c r="M63" s="8">
        <v>41523</v>
      </c>
      <c r="N63" s="8">
        <v>41523</v>
      </c>
      <c r="O63" s="8" t="s">
        <v>395</v>
      </c>
      <c r="P63" s="19" t="s">
        <v>413</v>
      </c>
    </row>
    <row r="64" spans="1:16" ht="23.25">
      <c r="A64" s="1" t="s">
        <v>414</v>
      </c>
      <c r="C64" s="1" t="s">
        <v>389</v>
      </c>
      <c r="D64" s="1" t="s">
        <v>390</v>
      </c>
      <c r="E64" s="1" t="s">
        <v>391</v>
      </c>
      <c r="F64" s="2" t="s">
        <v>415</v>
      </c>
      <c r="G64" s="3">
        <v>4</v>
      </c>
      <c r="H64" s="4" t="str">
        <f>VLOOKUP(G64,SCELTACONTRAENTE!$A$1:$B$18,2,FALSE)</f>
        <v>04-PROCEDURA NEGOZIATA SENZA PREVIA PUBBLICAZIONE DEL BANDO</v>
      </c>
      <c r="I64" s="5" t="s">
        <v>416</v>
      </c>
      <c r="J64" s="5" t="s">
        <v>313</v>
      </c>
      <c r="K64" s="6">
        <v>468.18</v>
      </c>
      <c r="L64" s="7">
        <v>41585</v>
      </c>
      <c r="M64" s="8">
        <v>41585</v>
      </c>
      <c r="N64" s="8">
        <v>41585</v>
      </c>
      <c r="O64" s="8" t="s">
        <v>395</v>
      </c>
      <c r="P64" s="19" t="s">
        <v>417</v>
      </c>
    </row>
    <row r="65" spans="3:16" ht="34.5">
      <c r="C65" s="1" t="s">
        <v>389</v>
      </c>
      <c r="D65" s="1" t="s">
        <v>418</v>
      </c>
      <c r="E65" s="1" t="s">
        <v>419</v>
      </c>
      <c r="F65" s="2" t="s">
        <v>420</v>
      </c>
      <c r="G65" s="3">
        <v>24</v>
      </c>
      <c r="H65" s="4" t="str">
        <f>VLOOKUP(G65,SCELTACONTRAENTE!$A$1:$B$18,2,FALSE)</f>
        <v>24-AFFIDAMENTO DIRETTO A SOCIETA' IN HOUSE</v>
      </c>
      <c r="I65" s="5" t="s">
        <v>419</v>
      </c>
      <c r="J65" s="5" t="s">
        <v>421</v>
      </c>
      <c r="K65" s="6" t="s">
        <v>406</v>
      </c>
      <c r="L65" s="7">
        <v>41484</v>
      </c>
      <c r="P65" s="19"/>
    </row>
    <row r="66" spans="1:16" ht="23.25">
      <c r="A66" s="1" t="s">
        <v>422</v>
      </c>
      <c r="C66" s="1" t="s">
        <v>389</v>
      </c>
      <c r="D66" s="1" t="s">
        <v>423</v>
      </c>
      <c r="E66" s="1" t="s">
        <v>391</v>
      </c>
      <c r="F66" s="2" t="s">
        <v>424</v>
      </c>
      <c r="G66" s="3">
        <v>27</v>
      </c>
      <c r="H66" s="4" t="str">
        <f>VLOOKUP(G66,SCELTACONTRAENTE!$A$1:$B$18,2,FALSE)</f>
        <v>27-CONFRONTO COMPETITIVO IN ADESIONE AD ACCORDO QUADRO/CONVENZIONE</v>
      </c>
      <c r="I66" s="5" t="s">
        <v>393</v>
      </c>
      <c r="J66" s="5" t="s">
        <v>406</v>
      </c>
      <c r="K66" s="6">
        <v>990</v>
      </c>
      <c r="L66" s="7">
        <v>41298</v>
      </c>
      <c r="M66" s="8">
        <v>41317</v>
      </c>
      <c r="N66" s="8">
        <v>41529</v>
      </c>
      <c r="O66" s="8" t="s">
        <v>395</v>
      </c>
      <c r="P66" s="19" t="s">
        <v>425</v>
      </c>
    </row>
    <row r="67" spans="3:16" ht="34.5">
      <c r="C67" s="1" t="s">
        <v>389</v>
      </c>
      <c r="D67" s="1" t="s">
        <v>418</v>
      </c>
      <c r="E67" s="1" t="s">
        <v>426</v>
      </c>
      <c r="F67" s="2" t="s">
        <v>427</v>
      </c>
      <c r="G67" s="3">
        <v>24</v>
      </c>
      <c r="H67" s="4" t="str">
        <f>VLOOKUP(G67,SCELTACONTRAENTE!$A$1:$B$18,2,FALSE)</f>
        <v>24-AFFIDAMENTO DIRETTO A SOCIETA' IN HOUSE</v>
      </c>
      <c r="I67" s="5" t="s">
        <v>428</v>
      </c>
      <c r="J67" s="5" t="s">
        <v>429</v>
      </c>
      <c r="K67" s="6" t="s">
        <v>313</v>
      </c>
      <c r="L67" s="7">
        <v>41360</v>
      </c>
      <c r="P67" s="19"/>
    </row>
    <row r="68" spans="1:16" s="30" customFormat="1" ht="48" customHeight="1">
      <c r="A68" s="22" t="s">
        <v>42</v>
      </c>
      <c r="B68" s="22" t="s">
        <v>43</v>
      </c>
      <c r="C68" s="22" t="s">
        <v>35</v>
      </c>
      <c r="D68" s="22" t="s">
        <v>44</v>
      </c>
      <c r="E68" s="22" t="s">
        <v>430</v>
      </c>
      <c r="F68" s="47" t="s">
        <v>431</v>
      </c>
      <c r="G68" s="23">
        <v>4</v>
      </c>
      <c r="H68" s="24" t="str">
        <f>VLOOKUP(G68,SCELTACONTRAENTE!$A$1:$B$18,2,0)</f>
        <v>04-PROCEDURA NEGOZIATA SENZA PREVIA PUBBLICAZIONE DEL BANDO</v>
      </c>
      <c r="I68" s="25" t="s">
        <v>430</v>
      </c>
      <c r="J68" s="25" t="s">
        <v>432</v>
      </c>
      <c r="K68" s="26">
        <v>107724.61</v>
      </c>
      <c r="L68" s="27">
        <v>41505</v>
      </c>
      <c r="M68" s="28">
        <v>41309</v>
      </c>
      <c r="N68" s="28">
        <v>41628</v>
      </c>
      <c r="O68" s="28" t="s">
        <v>433</v>
      </c>
      <c r="P68" s="45" t="s">
        <v>434</v>
      </c>
    </row>
    <row r="69" spans="1:16" ht="34.5">
      <c r="A69" s="1" t="s">
        <v>435</v>
      </c>
      <c r="C69" s="1" t="s">
        <v>436</v>
      </c>
      <c r="D69" s="1" t="s">
        <v>437</v>
      </c>
      <c r="E69" s="1" t="s">
        <v>438</v>
      </c>
      <c r="F69" s="2" t="s">
        <v>439</v>
      </c>
      <c r="G69" s="3">
        <v>4</v>
      </c>
      <c r="H69" s="4" t="str">
        <f>VLOOKUP(G69,SCELTACONTRAENTE!$A$1:$B$18,2,FALSE)</f>
        <v>04-PROCEDURA NEGOZIATA SENZA PREVIA PUBBLICAZIONE DEL BANDO</v>
      </c>
      <c r="I69" s="5" t="s">
        <v>440</v>
      </c>
      <c r="J69" s="5" t="s">
        <v>441</v>
      </c>
      <c r="K69" s="6">
        <v>19978</v>
      </c>
      <c r="L69" s="7">
        <v>41270</v>
      </c>
      <c r="O69" s="8" t="s">
        <v>442</v>
      </c>
      <c r="P69" s="19"/>
    </row>
    <row r="70" spans="1:16" ht="23.25">
      <c r="A70" s="1" t="s">
        <v>443</v>
      </c>
      <c r="B70" s="1" t="s">
        <v>444</v>
      </c>
      <c r="C70" s="1" t="s">
        <v>35</v>
      </c>
      <c r="D70" s="1" t="s">
        <v>316</v>
      </c>
      <c r="E70" s="1" t="s">
        <v>445</v>
      </c>
      <c r="F70" s="2" t="s">
        <v>446</v>
      </c>
      <c r="G70" s="3">
        <v>4</v>
      </c>
      <c r="H70" s="4" t="str">
        <f>VLOOKUP(G70,SCELTACONTRAENTE!$A$1:$B$18,2,FALSE)</f>
        <v>04-PROCEDURA NEGOZIATA SENZA PREVIA PUBBLICAZIONE DEL BANDO</v>
      </c>
      <c r="I70" s="5" t="s">
        <v>447</v>
      </c>
      <c r="J70" s="5" t="s">
        <v>448</v>
      </c>
      <c r="K70" s="6">
        <v>81196.6</v>
      </c>
      <c r="L70" s="7">
        <v>41551</v>
      </c>
      <c r="O70" s="8" t="s">
        <v>449</v>
      </c>
      <c r="P70" s="19"/>
    </row>
    <row r="71" spans="1:16" ht="23.25">
      <c r="A71" s="1" t="s">
        <v>450</v>
      </c>
      <c r="C71" s="1" t="s">
        <v>389</v>
      </c>
      <c r="D71" s="1" t="s">
        <v>390</v>
      </c>
      <c r="E71" s="1" t="s">
        <v>391</v>
      </c>
      <c r="F71" s="2" t="s">
        <v>451</v>
      </c>
      <c r="G71" s="3">
        <v>4</v>
      </c>
      <c r="H71" s="4" t="str">
        <f>VLOOKUP(G71,SCELTACONTRAENTE!$A$1:$B$18,2,FALSE)</f>
        <v>04-PROCEDURA NEGOZIATA SENZA PREVIA PUBBLICAZIONE DEL BANDO</v>
      </c>
      <c r="I71" s="5" t="s">
        <v>393</v>
      </c>
      <c r="J71" s="5" t="s">
        <v>452</v>
      </c>
      <c r="K71" s="6">
        <v>400</v>
      </c>
      <c r="L71" s="7">
        <v>41298</v>
      </c>
      <c r="M71" s="8">
        <v>41607</v>
      </c>
      <c r="N71" s="8">
        <v>41607</v>
      </c>
      <c r="O71" s="8" t="s">
        <v>395</v>
      </c>
      <c r="P71" s="19" t="s">
        <v>453</v>
      </c>
    </row>
    <row r="72" spans="1:16" ht="23.25">
      <c r="A72" s="1" t="s">
        <v>454</v>
      </c>
      <c r="C72" s="1" t="s">
        <v>162</v>
      </c>
      <c r="D72" s="1" t="s">
        <v>163</v>
      </c>
      <c r="E72" s="1" t="s">
        <v>455</v>
      </c>
      <c r="F72" s="2" t="s">
        <v>456</v>
      </c>
      <c r="G72" s="3">
        <v>4</v>
      </c>
      <c r="H72" s="4" t="str">
        <f>VLOOKUP(G72,SCELTACONTRAENTE!$A$1:$B$18,2,FALSE)</f>
        <v>04-PROCEDURA NEGOZIATA SENZA PREVIA PUBBLICAZIONE DEL BANDO</v>
      </c>
      <c r="I72" s="5" t="s">
        <v>455</v>
      </c>
      <c r="J72" s="5" t="s">
        <v>457</v>
      </c>
      <c r="K72" s="6">
        <v>49180</v>
      </c>
      <c r="L72" s="7">
        <v>41470</v>
      </c>
      <c r="O72" s="8" t="s">
        <v>458</v>
      </c>
      <c r="P72" s="19"/>
    </row>
    <row r="73" spans="1:16" ht="23.25">
      <c r="A73" s="1" t="s">
        <v>459</v>
      </c>
      <c r="B73" s="1" t="s">
        <v>444</v>
      </c>
      <c r="C73" s="1" t="s">
        <v>35</v>
      </c>
      <c r="D73" s="1" t="s">
        <v>316</v>
      </c>
      <c r="E73" s="1" t="s">
        <v>445</v>
      </c>
      <c r="F73" s="2" t="s">
        <v>460</v>
      </c>
      <c r="G73" s="3">
        <v>4</v>
      </c>
      <c r="H73" s="4" t="str">
        <f>VLOOKUP(G73,SCELTACONTRAENTE!$A$1:$B$18,2,FALSE)</f>
        <v>04-PROCEDURA NEGOZIATA SENZA PREVIA PUBBLICAZIONE DEL BANDO</v>
      </c>
      <c r="I73" s="5" t="s">
        <v>447</v>
      </c>
      <c r="J73" s="5" t="s">
        <v>461</v>
      </c>
      <c r="K73" s="6" t="s">
        <v>462</v>
      </c>
      <c r="L73" s="7">
        <v>41551</v>
      </c>
      <c r="O73" s="8" t="s">
        <v>449</v>
      </c>
      <c r="P73" s="19"/>
    </row>
    <row r="74" spans="1:16" ht="23.25">
      <c r="A74" s="1" t="s">
        <v>463</v>
      </c>
      <c r="B74" s="1" t="s">
        <v>444</v>
      </c>
      <c r="C74" s="1" t="s">
        <v>35</v>
      </c>
      <c r="D74" s="1" t="s">
        <v>316</v>
      </c>
      <c r="E74" s="1" t="s">
        <v>445</v>
      </c>
      <c r="F74" s="2" t="s">
        <v>464</v>
      </c>
      <c r="G74" s="3">
        <v>4</v>
      </c>
      <c r="H74" s="4" t="str">
        <f>VLOOKUP(G74,SCELTACONTRAENTE!$A$1:$B$18,2,FALSE)</f>
        <v>04-PROCEDURA NEGOZIATA SENZA PREVIA PUBBLICAZIONE DEL BANDO</v>
      </c>
      <c r="I74" s="5" t="s">
        <v>447</v>
      </c>
      <c r="J74" s="5" t="s">
        <v>465</v>
      </c>
      <c r="K74" s="6" t="s">
        <v>466</v>
      </c>
      <c r="L74" s="7">
        <v>41551</v>
      </c>
      <c r="O74" s="8" t="s">
        <v>449</v>
      </c>
      <c r="P74" s="19"/>
    </row>
    <row r="75" spans="1:16" ht="26.25">
      <c r="A75" s="1" t="s">
        <v>467</v>
      </c>
      <c r="C75" s="1" t="s">
        <v>77</v>
      </c>
      <c r="D75" s="1" t="s">
        <v>78</v>
      </c>
      <c r="E75" s="1" t="s">
        <v>468</v>
      </c>
      <c r="F75" s="2" t="s">
        <v>469</v>
      </c>
      <c r="G75" s="3">
        <v>1</v>
      </c>
      <c r="H75" s="4" t="str">
        <f>VLOOKUP(G75,SCELTACONTRAENTE!$A$1:$B$18,2,FALSE)</f>
        <v>01- PROCEDURA APERTA</v>
      </c>
      <c r="I75" s="5" t="s">
        <v>470</v>
      </c>
      <c r="J75" s="5" t="s">
        <v>471</v>
      </c>
      <c r="K75" s="6" t="s">
        <v>472</v>
      </c>
      <c r="L75" s="7">
        <v>41577</v>
      </c>
      <c r="O75" s="8" t="s">
        <v>473</v>
      </c>
      <c r="P75" s="19"/>
    </row>
    <row r="76" spans="1:16" ht="34.5">
      <c r="A76" s="17">
        <v>5313052535</v>
      </c>
      <c r="C76" s="1" t="s">
        <v>77</v>
      </c>
      <c r="D76" s="1" t="s">
        <v>78</v>
      </c>
      <c r="E76" s="1" t="s">
        <v>474</v>
      </c>
      <c r="F76" s="2" t="s">
        <v>475</v>
      </c>
      <c r="G76" s="3">
        <v>1</v>
      </c>
      <c r="H76" s="4" t="str">
        <f>VLOOKUP(G76,SCELTACONTRAENTE!$A$1:$B$18,2,FALSE)</f>
        <v>01- PROCEDURA APERTA</v>
      </c>
      <c r="I76" s="5" t="s">
        <v>476</v>
      </c>
      <c r="J76" s="5" t="s">
        <v>477</v>
      </c>
      <c r="K76" s="6" t="s">
        <v>478</v>
      </c>
      <c r="L76" s="7">
        <v>41598</v>
      </c>
      <c r="M76" s="8">
        <v>41640</v>
      </c>
      <c r="N76" s="8">
        <v>42247</v>
      </c>
      <c r="O76" s="8" t="s">
        <v>479</v>
      </c>
      <c r="P76" s="19"/>
    </row>
    <row r="77" spans="1:16" ht="23.25">
      <c r="A77" s="1" t="s">
        <v>480</v>
      </c>
      <c r="C77" s="1" t="s">
        <v>389</v>
      </c>
      <c r="D77" s="1" t="s">
        <v>390</v>
      </c>
      <c r="E77" s="1" t="s">
        <v>391</v>
      </c>
      <c r="F77" s="2" t="s">
        <v>481</v>
      </c>
      <c r="G77" s="3">
        <v>4</v>
      </c>
      <c r="H77" s="4" t="str">
        <f>VLOOKUP(G77,SCELTACONTRAENTE!$A$1:$B$18,2,FALSE)</f>
        <v>04-PROCEDURA NEGOZIATA SENZA PREVIA PUBBLICAZIONE DEL BANDO</v>
      </c>
      <c r="I77" s="5" t="s">
        <v>393</v>
      </c>
      <c r="J77" s="5" t="s">
        <v>452</v>
      </c>
      <c r="K77" s="6">
        <v>326.7</v>
      </c>
      <c r="L77" s="7">
        <v>41585</v>
      </c>
      <c r="M77" s="8">
        <v>41596</v>
      </c>
      <c r="N77" s="8">
        <v>41596</v>
      </c>
      <c r="O77" s="8" t="s">
        <v>395</v>
      </c>
      <c r="P77" s="19" t="s">
        <v>482</v>
      </c>
    </row>
    <row r="78" spans="1:16" ht="23.25">
      <c r="A78" s="1" t="s">
        <v>483</v>
      </c>
      <c r="C78" s="1" t="s">
        <v>51</v>
      </c>
      <c r="D78" s="1" t="s">
        <v>484</v>
      </c>
      <c r="E78" s="1" t="s">
        <v>485</v>
      </c>
      <c r="F78" s="2" t="s">
        <v>486</v>
      </c>
      <c r="G78" s="3">
        <v>23</v>
      </c>
      <c r="H78" s="4" t="str">
        <f>VLOOKUP(G78,SCELTACONTRAENTE!$A$1:$B$18,2,FALSE)</f>
        <v>23-AFFIDAMENTO IN ECONOMIA - AFFIDAMENTO DIRETTO</v>
      </c>
      <c r="I78" s="5" t="s">
        <v>485</v>
      </c>
      <c r="J78" s="70">
        <v>41281</v>
      </c>
      <c r="K78" s="6">
        <v>2055</v>
      </c>
      <c r="L78" s="7">
        <v>41275</v>
      </c>
      <c r="M78" s="8">
        <v>42369</v>
      </c>
      <c r="O78" s="8" t="s">
        <v>487</v>
      </c>
      <c r="P78" s="19" t="s">
        <v>488</v>
      </c>
    </row>
    <row r="79" spans="1:16" s="80" customFormat="1" ht="24" customHeight="1">
      <c r="A79" s="71" t="s">
        <v>489</v>
      </c>
      <c r="B79" s="72" t="s">
        <v>107</v>
      </c>
      <c r="C79" s="72" t="s">
        <v>490</v>
      </c>
      <c r="D79" s="72" t="s">
        <v>491</v>
      </c>
      <c r="E79" s="72" t="s">
        <v>492</v>
      </c>
      <c r="F79" s="73" t="s">
        <v>493</v>
      </c>
      <c r="G79" s="74">
        <v>23</v>
      </c>
      <c r="H79" s="75" t="str">
        <f>VLOOKUP(G79,SCELTACONTRAENTE!$A$1:$B$18,2,0)</f>
        <v>23-AFFIDAMENTO IN ECONOMIA - AFFIDAMENTO DIRETTO</v>
      </c>
      <c r="I79" s="76" t="s">
        <v>494</v>
      </c>
      <c r="J79" s="76" t="s">
        <v>495</v>
      </c>
      <c r="K79" s="77" t="s">
        <v>496</v>
      </c>
      <c r="L79" s="76" t="s">
        <v>495</v>
      </c>
      <c r="M79" s="76" t="s">
        <v>495</v>
      </c>
      <c r="N79" s="78">
        <v>41546</v>
      </c>
      <c r="O79" s="71" t="s">
        <v>497</v>
      </c>
      <c r="P79" s="79" t="s">
        <v>496</v>
      </c>
    </row>
    <row r="80" spans="1:16" s="87" customFormat="1" ht="36" customHeight="1">
      <c r="A80" s="21" t="s">
        <v>498</v>
      </c>
      <c r="B80" s="73" t="s">
        <v>107</v>
      </c>
      <c r="C80" s="72" t="s">
        <v>490</v>
      </c>
      <c r="D80" s="72" t="s">
        <v>491</v>
      </c>
      <c r="E80" s="21" t="s">
        <v>499</v>
      </c>
      <c r="F80" s="21" t="s">
        <v>500</v>
      </c>
      <c r="G80" s="74">
        <v>23</v>
      </c>
      <c r="H80" s="81" t="str">
        <f>VLOOKUP(G80,SCELTACONTRAENTE!$A$1:$B$18,2,0)</f>
        <v>23-AFFIDAMENTO IN ECONOMIA - AFFIDAMENTO DIRETTO</v>
      </c>
      <c r="I80" s="82" t="s">
        <v>499</v>
      </c>
      <c r="J80" s="83" t="s">
        <v>501</v>
      </c>
      <c r="K80" s="84" t="s">
        <v>502</v>
      </c>
      <c r="L80" s="85">
        <v>41472</v>
      </c>
      <c r="M80" s="86">
        <v>41472</v>
      </c>
      <c r="N80" s="86">
        <v>41837</v>
      </c>
      <c r="O80" s="21" t="s">
        <v>497</v>
      </c>
      <c r="P80" s="79" t="s">
        <v>362</v>
      </c>
    </row>
    <row r="81" spans="1:16" s="87" customFormat="1" ht="36" customHeight="1">
      <c r="A81" s="73" t="s">
        <v>503</v>
      </c>
      <c r="B81" s="73" t="s">
        <v>107</v>
      </c>
      <c r="C81" s="72" t="s">
        <v>490</v>
      </c>
      <c r="D81" s="88" t="s">
        <v>504</v>
      </c>
      <c r="E81" s="73" t="s">
        <v>505</v>
      </c>
      <c r="F81" s="73" t="s">
        <v>506</v>
      </c>
      <c r="G81" s="74">
        <v>23</v>
      </c>
      <c r="H81" s="81" t="str">
        <f>VLOOKUP(G81,SCELTACONTRAENTE!$A$1:$B$18,2,0)</f>
        <v>23-AFFIDAMENTO IN ECONOMIA - AFFIDAMENTO DIRETTO</v>
      </c>
      <c r="I81" s="73" t="s">
        <v>505</v>
      </c>
      <c r="J81" s="89" t="s">
        <v>507</v>
      </c>
      <c r="K81" s="90" t="s">
        <v>508</v>
      </c>
      <c r="L81" s="91" t="s">
        <v>507</v>
      </c>
      <c r="M81" s="92" t="s">
        <v>509</v>
      </c>
      <c r="N81" s="92" t="s">
        <v>510</v>
      </c>
      <c r="O81" s="21" t="s">
        <v>497</v>
      </c>
      <c r="P81" s="79" t="s">
        <v>362</v>
      </c>
    </row>
    <row r="82" spans="1:16" s="87" customFormat="1" ht="36" customHeight="1">
      <c r="A82" s="73" t="s">
        <v>511</v>
      </c>
      <c r="B82" s="73" t="s">
        <v>512</v>
      </c>
      <c r="C82" s="72" t="s">
        <v>490</v>
      </c>
      <c r="D82" s="88" t="s">
        <v>513</v>
      </c>
      <c r="E82" s="93" t="s">
        <v>514</v>
      </c>
      <c r="F82" s="73" t="s">
        <v>515</v>
      </c>
      <c r="G82" s="74">
        <v>23</v>
      </c>
      <c r="H82" s="81" t="str">
        <f>VLOOKUP(G82,SCELTACONTRAENTE!$A$1:$B$18,2,0)</f>
        <v>23-AFFIDAMENTO IN ECONOMIA - AFFIDAMENTO DIRETTO</v>
      </c>
      <c r="I82" s="93" t="s">
        <v>516</v>
      </c>
      <c r="J82" s="82" t="s">
        <v>517</v>
      </c>
      <c r="K82" s="84" t="s">
        <v>518</v>
      </c>
      <c r="L82" s="82" t="s">
        <v>517</v>
      </c>
      <c r="M82" s="82" t="s">
        <v>517</v>
      </c>
      <c r="N82" s="94" t="s">
        <v>519</v>
      </c>
      <c r="O82" s="95" t="s">
        <v>520</v>
      </c>
      <c r="P82" s="79" t="s">
        <v>362</v>
      </c>
    </row>
    <row r="83" spans="1:16" s="87" customFormat="1" ht="24" customHeight="1">
      <c r="A83" s="73" t="s">
        <v>521</v>
      </c>
      <c r="B83" s="73" t="s">
        <v>444</v>
      </c>
      <c r="C83" s="72" t="s">
        <v>490</v>
      </c>
      <c r="D83" s="88" t="s">
        <v>522</v>
      </c>
      <c r="E83" s="93" t="s">
        <v>523</v>
      </c>
      <c r="F83" s="96" t="s">
        <v>524</v>
      </c>
      <c r="G83" s="74">
        <v>23</v>
      </c>
      <c r="H83" s="81" t="str">
        <f>VLOOKUP(G83,SCELTACONTRAENTE!$A$1:$B$18,2,0)</f>
        <v>23-AFFIDAMENTO IN ECONOMIA - AFFIDAMENTO DIRETTO</v>
      </c>
      <c r="I83" s="93" t="s">
        <v>523</v>
      </c>
      <c r="J83" s="82" t="s">
        <v>525</v>
      </c>
      <c r="K83" s="84" t="s">
        <v>526</v>
      </c>
      <c r="L83" s="82" t="s">
        <v>525</v>
      </c>
      <c r="M83" s="82" t="s">
        <v>525</v>
      </c>
      <c r="N83" s="86" t="s">
        <v>527</v>
      </c>
      <c r="O83" s="92" t="s">
        <v>528</v>
      </c>
      <c r="P83" s="79" t="s">
        <v>362</v>
      </c>
    </row>
    <row r="84" spans="1:16" s="87" customFormat="1" ht="48" customHeight="1">
      <c r="A84" s="21" t="s">
        <v>529</v>
      </c>
      <c r="B84" s="21" t="s">
        <v>85</v>
      </c>
      <c r="C84" s="72" t="s">
        <v>490</v>
      </c>
      <c r="D84" s="88" t="s">
        <v>504</v>
      </c>
      <c r="E84" s="93" t="s">
        <v>530</v>
      </c>
      <c r="F84" s="21" t="s">
        <v>531</v>
      </c>
      <c r="G84" s="74">
        <v>23</v>
      </c>
      <c r="H84" s="81" t="str">
        <f>VLOOKUP(G84,SCELTACONTRAENTE!$A$1:$B$18,2,0)</f>
        <v>23-AFFIDAMENTO IN ECONOMIA - AFFIDAMENTO DIRETTO</v>
      </c>
      <c r="I84" s="93" t="s">
        <v>532</v>
      </c>
      <c r="J84" s="82" t="s">
        <v>533</v>
      </c>
      <c r="K84" s="84" t="s">
        <v>534</v>
      </c>
      <c r="L84" s="85" t="s">
        <v>533</v>
      </c>
      <c r="M84" s="86" t="s">
        <v>533</v>
      </c>
      <c r="N84" s="86" t="s">
        <v>535</v>
      </c>
      <c r="O84" s="97" t="s">
        <v>536</v>
      </c>
      <c r="P84" s="98" t="s">
        <v>362</v>
      </c>
    </row>
    <row r="85" spans="1:16" s="87" customFormat="1" ht="36" customHeight="1">
      <c r="A85" s="21" t="s">
        <v>537</v>
      </c>
      <c r="B85" s="21" t="s">
        <v>57</v>
      </c>
      <c r="C85" s="73" t="s">
        <v>538</v>
      </c>
      <c r="D85" s="73" t="s">
        <v>539</v>
      </c>
      <c r="E85" s="73" t="s">
        <v>540</v>
      </c>
      <c r="F85" s="73" t="s">
        <v>541</v>
      </c>
      <c r="G85" s="74">
        <v>23</v>
      </c>
      <c r="H85" s="81" t="str">
        <f>VLOOKUP(G85,SCELTACONTRAENTE!$A$1:$B$18,2,0)</f>
        <v>23-AFFIDAMENTO IN ECONOMIA - AFFIDAMENTO DIRETTO</v>
      </c>
      <c r="I85" s="73" t="s">
        <v>540</v>
      </c>
      <c r="J85" s="82"/>
      <c r="K85" s="99">
        <v>5000</v>
      </c>
      <c r="L85" s="85">
        <v>41449</v>
      </c>
      <c r="M85" s="86">
        <v>41449</v>
      </c>
      <c r="N85" s="86">
        <v>41639</v>
      </c>
      <c r="O85" s="73" t="s">
        <v>542</v>
      </c>
      <c r="P85" s="65" t="s">
        <v>543</v>
      </c>
    </row>
    <row r="86" spans="1:16" s="87" customFormat="1" ht="36" customHeight="1">
      <c r="A86" s="21" t="s">
        <v>544</v>
      </c>
      <c r="B86" s="21" t="s">
        <v>57</v>
      </c>
      <c r="C86" s="73" t="s">
        <v>545</v>
      </c>
      <c r="D86" s="73" t="s">
        <v>539</v>
      </c>
      <c r="E86" s="93" t="s">
        <v>546</v>
      </c>
      <c r="F86" s="21" t="s">
        <v>547</v>
      </c>
      <c r="G86" s="74">
        <v>8</v>
      </c>
      <c r="H86" s="81" t="str">
        <f>VLOOKUP(G86,SCELTACONTRAENTE!$A$1:$B$18,2,0)</f>
        <v>08-AFFIDAMENTO IN ECONOMIA - COTTIMO FIDUCIARIO</v>
      </c>
      <c r="I86" s="93" t="s">
        <v>546</v>
      </c>
      <c r="J86" s="100">
        <v>41414</v>
      </c>
      <c r="K86" s="84">
        <v>4000</v>
      </c>
      <c r="L86" s="85">
        <v>41414</v>
      </c>
      <c r="M86" s="86">
        <v>41421</v>
      </c>
      <c r="N86" s="86">
        <v>41436</v>
      </c>
      <c r="O86" s="97" t="s">
        <v>548</v>
      </c>
      <c r="P86" s="65" t="s">
        <v>549</v>
      </c>
    </row>
    <row r="87" spans="1:16" s="87" customFormat="1" ht="36" customHeight="1">
      <c r="A87" s="97" t="s">
        <v>550</v>
      </c>
      <c r="B87" s="21" t="s">
        <v>57</v>
      </c>
      <c r="C87" s="73" t="s">
        <v>545</v>
      </c>
      <c r="D87" s="73" t="s">
        <v>539</v>
      </c>
      <c r="E87" s="93" t="s">
        <v>551</v>
      </c>
      <c r="F87" s="21" t="s">
        <v>552</v>
      </c>
      <c r="G87" s="74">
        <v>8</v>
      </c>
      <c r="H87" s="81" t="str">
        <f>VLOOKUP(G87,SCELTACONTRAENTE!$A$1:$B$18,2,0)</f>
        <v>08-AFFIDAMENTO IN ECONOMIA - COTTIMO FIDUCIARIO</v>
      </c>
      <c r="I87" s="93" t="s">
        <v>551</v>
      </c>
      <c r="J87" s="100">
        <v>41414</v>
      </c>
      <c r="K87" s="84">
        <v>1000</v>
      </c>
      <c r="L87" s="85">
        <v>41414</v>
      </c>
      <c r="M87" s="86">
        <v>41421</v>
      </c>
      <c r="N87" s="86">
        <v>41450</v>
      </c>
      <c r="O87" s="97" t="s">
        <v>548</v>
      </c>
      <c r="P87" s="65" t="s">
        <v>553</v>
      </c>
    </row>
    <row r="88" spans="1:16" s="87" customFormat="1" ht="36" customHeight="1">
      <c r="A88" s="93" t="s">
        <v>554</v>
      </c>
      <c r="B88" s="21" t="s">
        <v>57</v>
      </c>
      <c r="C88" s="73" t="s">
        <v>545</v>
      </c>
      <c r="D88" s="73" t="s">
        <v>539</v>
      </c>
      <c r="E88" s="93" t="s">
        <v>555</v>
      </c>
      <c r="F88" s="101" t="s">
        <v>556</v>
      </c>
      <c r="G88" s="74">
        <v>23</v>
      </c>
      <c r="H88" s="81" t="str">
        <f>VLOOKUP(G88,SCELTACONTRAENTE!$A$1:$B$18,2,0)</f>
        <v>23-AFFIDAMENTO IN ECONOMIA - AFFIDAMENTO DIRETTO</v>
      </c>
      <c r="I88" s="82" t="s">
        <v>555</v>
      </c>
      <c r="J88" s="82"/>
      <c r="K88" s="84">
        <v>484</v>
      </c>
      <c r="L88" s="85">
        <v>41309</v>
      </c>
      <c r="M88" s="86">
        <v>41309</v>
      </c>
      <c r="N88" s="86">
        <v>41639</v>
      </c>
      <c r="O88" s="73" t="s">
        <v>557</v>
      </c>
      <c r="P88" s="65" t="s">
        <v>558</v>
      </c>
    </row>
    <row r="89" spans="1:16" s="87" customFormat="1" ht="36" customHeight="1">
      <c r="A89" s="93" t="s">
        <v>559</v>
      </c>
      <c r="B89" s="21" t="s">
        <v>57</v>
      </c>
      <c r="C89" s="73" t="s">
        <v>560</v>
      </c>
      <c r="D89" s="73" t="s">
        <v>539</v>
      </c>
      <c r="E89" s="93" t="s">
        <v>561</v>
      </c>
      <c r="F89" s="101" t="s">
        <v>562</v>
      </c>
      <c r="G89" s="74">
        <v>23</v>
      </c>
      <c r="H89" s="81" t="str">
        <f>VLOOKUP(G89,SCELTACONTRAENTE!$A$1:$B$18,2,0)</f>
        <v>23-AFFIDAMENTO IN ECONOMIA - AFFIDAMENTO DIRETTO</v>
      </c>
      <c r="I89" s="82" t="s">
        <v>561</v>
      </c>
      <c r="J89" s="82"/>
      <c r="K89" s="84">
        <v>500</v>
      </c>
      <c r="L89" s="85">
        <v>41427</v>
      </c>
      <c r="M89" s="86">
        <v>41427</v>
      </c>
      <c r="N89" s="86">
        <v>41459</v>
      </c>
      <c r="O89" s="86" t="s">
        <v>563</v>
      </c>
      <c r="P89" s="65" t="s">
        <v>564</v>
      </c>
    </row>
    <row r="90" spans="1:16" s="87" customFormat="1" ht="48" customHeight="1">
      <c r="A90" s="102" t="s">
        <v>565</v>
      </c>
      <c r="B90" s="21" t="s">
        <v>57</v>
      </c>
      <c r="C90" s="73" t="s">
        <v>566</v>
      </c>
      <c r="D90" s="73" t="s">
        <v>539</v>
      </c>
      <c r="E90" s="103" t="s">
        <v>567</v>
      </c>
      <c r="F90" s="101" t="s">
        <v>568</v>
      </c>
      <c r="G90" s="74">
        <v>26</v>
      </c>
      <c r="H90" s="81" t="str">
        <f>VLOOKUP(G90,SCELTACONTRAENTE!$A$1:$B$18,2,0)</f>
        <v>26-AFFIDAMENTO DIRETTO IN ADESIONE AD ACCORDO QUADRO/CONVENZIONE</v>
      </c>
      <c r="I90" s="93" t="s">
        <v>569</v>
      </c>
      <c r="J90" s="100">
        <v>41339</v>
      </c>
      <c r="K90" s="84">
        <v>16000</v>
      </c>
      <c r="L90" s="85">
        <v>41339</v>
      </c>
      <c r="M90" s="86">
        <v>41339</v>
      </c>
      <c r="N90" s="86">
        <v>41639</v>
      </c>
      <c r="O90" s="86" t="s">
        <v>570</v>
      </c>
      <c r="P90" s="65" t="s">
        <v>571</v>
      </c>
    </row>
    <row r="91" spans="1:16" s="87" customFormat="1" ht="36" customHeight="1">
      <c r="A91" s="21" t="s">
        <v>572</v>
      </c>
      <c r="B91" s="21" t="s">
        <v>57</v>
      </c>
      <c r="C91" s="73" t="s">
        <v>566</v>
      </c>
      <c r="D91" s="73" t="s">
        <v>539</v>
      </c>
      <c r="E91" s="103" t="s">
        <v>573</v>
      </c>
      <c r="F91" s="101" t="s">
        <v>574</v>
      </c>
      <c r="G91" s="74">
        <v>23</v>
      </c>
      <c r="H91" s="81" t="str">
        <f>VLOOKUP(G91,SCELTACONTRAENTE!$A$1:$B$18,2,0)</f>
        <v>23-AFFIDAMENTO IN ECONOMIA - AFFIDAMENTO DIRETTO</v>
      </c>
      <c r="I91" s="93" t="s">
        <v>575</v>
      </c>
      <c r="J91" s="100">
        <v>41402</v>
      </c>
      <c r="K91" s="84">
        <v>150</v>
      </c>
      <c r="L91" s="85">
        <v>41402</v>
      </c>
      <c r="M91" s="86">
        <v>41402</v>
      </c>
      <c r="N91" s="86">
        <v>41409</v>
      </c>
      <c r="O91" s="86" t="s">
        <v>576</v>
      </c>
      <c r="P91" s="65" t="s">
        <v>577</v>
      </c>
    </row>
    <row r="92" spans="1:16" s="87" customFormat="1" ht="36" customHeight="1">
      <c r="A92" s="21" t="s">
        <v>578</v>
      </c>
      <c r="B92" s="21" t="s">
        <v>57</v>
      </c>
      <c r="C92" s="73" t="s">
        <v>566</v>
      </c>
      <c r="D92" s="73" t="s">
        <v>539</v>
      </c>
      <c r="E92" s="103" t="s">
        <v>579</v>
      </c>
      <c r="F92" s="101" t="s">
        <v>574</v>
      </c>
      <c r="G92" s="74">
        <v>23</v>
      </c>
      <c r="H92" s="81" t="str">
        <f>VLOOKUP(G92,SCELTACONTRAENTE!$A$1:$B$18,2,0)</f>
        <v>23-AFFIDAMENTO IN ECONOMIA - AFFIDAMENTO DIRETTO</v>
      </c>
      <c r="I92" s="93" t="s">
        <v>580</v>
      </c>
      <c r="J92" s="100">
        <v>41474</v>
      </c>
      <c r="K92" s="84">
        <v>150</v>
      </c>
      <c r="L92" s="85">
        <v>41474</v>
      </c>
      <c r="M92" s="86">
        <v>41474</v>
      </c>
      <c r="N92" s="86" t="s">
        <v>581</v>
      </c>
      <c r="O92" s="86" t="s">
        <v>582</v>
      </c>
      <c r="P92" s="65" t="s">
        <v>577</v>
      </c>
    </row>
    <row r="93" spans="1:16" s="87" customFormat="1" ht="36" customHeight="1">
      <c r="A93" s="104" t="s">
        <v>583</v>
      </c>
      <c r="B93" s="21" t="s">
        <v>57</v>
      </c>
      <c r="C93" s="73" t="s">
        <v>566</v>
      </c>
      <c r="D93" s="73" t="s">
        <v>539</v>
      </c>
      <c r="E93" s="93" t="s">
        <v>584</v>
      </c>
      <c r="F93" s="101" t="s">
        <v>585</v>
      </c>
      <c r="G93" s="74">
        <v>23</v>
      </c>
      <c r="H93" s="81" t="str">
        <f>VLOOKUP(G93,SCELTACONTRAENTE!$A$1:$B$18,2,0)</f>
        <v>23-AFFIDAMENTO IN ECONOMIA - AFFIDAMENTO DIRETTO</v>
      </c>
      <c r="I93" s="82" t="s">
        <v>584</v>
      </c>
      <c r="J93" s="100">
        <v>41400</v>
      </c>
      <c r="K93" s="84">
        <v>250</v>
      </c>
      <c r="L93" s="85">
        <v>41400</v>
      </c>
      <c r="M93" s="86">
        <v>41400</v>
      </c>
      <c r="N93" s="86">
        <v>41639</v>
      </c>
      <c r="O93" s="86" t="s">
        <v>586</v>
      </c>
      <c r="P93" s="65" t="s">
        <v>587</v>
      </c>
    </row>
    <row r="94" spans="1:16" s="87" customFormat="1" ht="36" customHeight="1">
      <c r="A94" s="21" t="s">
        <v>588</v>
      </c>
      <c r="B94" s="21" t="s">
        <v>57</v>
      </c>
      <c r="C94" s="73" t="s">
        <v>566</v>
      </c>
      <c r="D94" s="73" t="s">
        <v>539</v>
      </c>
      <c r="E94" s="93" t="s">
        <v>589</v>
      </c>
      <c r="F94" s="105" t="s">
        <v>590</v>
      </c>
      <c r="G94" s="74">
        <v>23</v>
      </c>
      <c r="H94" s="81" t="str">
        <f>VLOOKUP(G94,SCELTACONTRAENTE!$A$1:$B$18,2,0)</f>
        <v>23-AFFIDAMENTO IN ECONOMIA - AFFIDAMENTO DIRETTO</v>
      </c>
      <c r="I94" s="82" t="s">
        <v>589</v>
      </c>
      <c r="J94" s="100">
        <v>41400</v>
      </c>
      <c r="K94" s="84">
        <v>500</v>
      </c>
      <c r="L94" s="85">
        <v>41400</v>
      </c>
      <c r="M94" s="86">
        <v>41400</v>
      </c>
      <c r="N94" s="86">
        <v>41639</v>
      </c>
      <c r="O94" s="86" t="s">
        <v>591</v>
      </c>
      <c r="P94" s="65" t="s">
        <v>564</v>
      </c>
    </row>
    <row r="95" spans="1:16" s="87" customFormat="1" ht="36" customHeight="1">
      <c r="A95" s="93" t="s">
        <v>592</v>
      </c>
      <c r="B95" s="21" t="s">
        <v>57</v>
      </c>
      <c r="C95" s="73" t="s">
        <v>566</v>
      </c>
      <c r="D95" s="73" t="s">
        <v>539</v>
      </c>
      <c r="E95" s="93" t="s">
        <v>593</v>
      </c>
      <c r="F95" s="101" t="s">
        <v>594</v>
      </c>
      <c r="G95" s="74">
        <v>4</v>
      </c>
      <c r="H95" s="81" t="str">
        <f>VLOOKUP(G95,SCELTACONTRAENTE!$A$1:$B$18,2,0)</f>
        <v>04-PROCEDURA NEGOZIATA SENZA PREVIA PUBBLICAZIONE DEL BANDO</v>
      </c>
      <c r="I95" s="82" t="s">
        <v>595</v>
      </c>
      <c r="J95" s="100">
        <v>41277</v>
      </c>
      <c r="K95" s="84">
        <v>1600</v>
      </c>
      <c r="L95" s="85">
        <v>41277</v>
      </c>
      <c r="M95" s="86" t="s">
        <v>596</v>
      </c>
      <c r="N95" s="86">
        <v>41639</v>
      </c>
      <c r="O95" s="28" t="s">
        <v>597</v>
      </c>
      <c r="P95" s="65">
        <v>1600</v>
      </c>
    </row>
    <row r="96" spans="1:16" s="87" customFormat="1" ht="36" customHeight="1">
      <c r="A96" s="104" t="s">
        <v>598</v>
      </c>
      <c r="B96" s="21" t="s">
        <v>57</v>
      </c>
      <c r="C96" s="73" t="s">
        <v>566</v>
      </c>
      <c r="D96" s="73" t="s">
        <v>539</v>
      </c>
      <c r="E96" s="93" t="s">
        <v>599</v>
      </c>
      <c r="F96" s="73" t="s">
        <v>600</v>
      </c>
      <c r="G96" s="74">
        <v>24</v>
      </c>
      <c r="H96" s="81" t="str">
        <f>VLOOKUP(G96,SCELTACONTRAENTE!$A$1:$B$18,2,0)</f>
        <v>24-AFFIDAMENTO DIRETTO A SOCIETA' IN HOUSE</v>
      </c>
      <c r="I96" s="82"/>
      <c r="J96" s="82"/>
      <c r="K96" s="84">
        <v>3500</v>
      </c>
      <c r="L96" s="85">
        <v>41288</v>
      </c>
      <c r="M96" s="86">
        <v>41288</v>
      </c>
      <c r="N96" s="86">
        <v>41639</v>
      </c>
      <c r="O96" s="86" t="s">
        <v>601</v>
      </c>
      <c r="P96" s="65" t="s">
        <v>602</v>
      </c>
    </row>
    <row r="97" spans="1:16" s="87" customFormat="1" ht="36" customHeight="1">
      <c r="A97" s="104" t="s">
        <v>603</v>
      </c>
      <c r="B97" s="21" t="s">
        <v>57</v>
      </c>
      <c r="C97" s="73" t="s">
        <v>566</v>
      </c>
      <c r="D97" s="73" t="s">
        <v>539</v>
      </c>
      <c r="E97" s="93" t="s">
        <v>599</v>
      </c>
      <c r="F97" s="73" t="s">
        <v>600</v>
      </c>
      <c r="G97" s="74">
        <v>24</v>
      </c>
      <c r="H97" s="81" t="str">
        <f>VLOOKUP(G97,SCELTACONTRAENTE!$A$1:$B$18,2,0)</f>
        <v>24-AFFIDAMENTO DIRETTO A SOCIETA' IN HOUSE</v>
      </c>
      <c r="I97" s="82"/>
      <c r="J97" s="82"/>
      <c r="K97" s="84">
        <v>3500</v>
      </c>
      <c r="L97" s="85">
        <v>41288</v>
      </c>
      <c r="M97" s="86">
        <v>41288</v>
      </c>
      <c r="N97" s="86">
        <v>41639</v>
      </c>
      <c r="O97" s="86" t="s">
        <v>601</v>
      </c>
      <c r="P97" s="65" t="s">
        <v>602</v>
      </c>
    </row>
    <row r="98" spans="1:16" s="87" customFormat="1" ht="36" customHeight="1">
      <c r="A98" s="21" t="s">
        <v>604</v>
      </c>
      <c r="B98" s="21" t="s">
        <v>57</v>
      </c>
      <c r="C98" s="73" t="s">
        <v>566</v>
      </c>
      <c r="D98" s="73" t="s">
        <v>539</v>
      </c>
      <c r="E98" s="93" t="s">
        <v>605</v>
      </c>
      <c r="F98" s="73" t="s">
        <v>606</v>
      </c>
      <c r="G98" s="74">
        <v>23</v>
      </c>
      <c r="H98" s="81" t="str">
        <f>VLOOKUP(G98,SCELTACONTRAENTE!$A$1:$B$18,2,0)</f>
        <v>23-AFFIDAMENTO IN ECONOMIA - AFFIDAMENTO DIRETTO</v>
      </c>
      <c r="I98" s="82" t="s">
        <v>605</v>
      </c>
      <c r="J98" s="100">
        <v>41400</v>
      </c>
      <c r="K98" s="84">
        <v>5000</v>
      </c>
      <c r="L98" s="85">
        <v>41400</v>
      </c>
      <c r="M98" s="86">
        <v>41400</v>
      </c>
      <c r="N98" s="86" t="s">
        <v>607</v>
      </c>
      <c r="O98" s="86" t="s">
        <v>608</v>
      </c>
      <c r="P98" s="65" t="s">
        <v>609</v>
      </c>
    </row>
    <row r="99" spans="1:16" s="87" customFormat="1" ht="36" customHeight="1">
      <c r="A99" s="93" t="s">
        <v>610</v>
      </c>
      <c r="B99" s="21" t="s">
        <v>57</v>
      </c>
      <c r="C99" s="73" t="s">
        <v>566</v>
      </c>
      <c r="D99" s="73" t="s">
        <v>539</v>
      </c>
      <c r="E99" s="93" t="s">
        <v>611</v>
      </c>
      <c r="F99" s="73" t="s">
        <v>612</v>
      </c>
      <c r="G99" s="74">
        <v>4</v>
      </c>
      <c r="H99" s="81" t="str">
        <f>VLOOKUP(G99,SCELTACONTRAENTE!$A$1:$B$18,2,0)</f>
        <v>04-PROCEDURA NEGOZIATA SENZA PREVIA PUBBLICAZIONE DEL BANDO</v>
      </c>
      <c r="I99" s="82" t="s">
        <v>611</v>
      </c>
      <c r="J99" s="100">
        <v>41474</v>
      </c>
      <c r="K99" s="84">
        <v>38072.65</v>
      </c>
      <c r="L99" s="85">
        <v>41474</v>
      </c>
      <c r="M99" s="86">
        <v>41474</v>
      </c>
      <c r="N99" s="86">
        <v>41548</v>
      </c>
      <c r="O99" s="86" t="s">
        <v>613</v>
      </c>
      <c r="P99" s="65" t="s">
        <v>614</v>
      </c>
    </row>
    <row r="100" spans="1:16" s="87" customFormat="1" ht="36" customHeight="1">
      <c r="A100" s="93" t="s">
        <v>615</v>
      </c>
      <c r="B100" s="21" t="s">
        <v>57</v>
      </c>
      <c r="C100" s="73" t="s">
        <v>566</v>
      </c>
      <c r="D100" s="73" t="s">
        <v>539</v>
      </c>
      <c r="E100" s="93" t="s">
        <v>616</v>
      </c>
      <c r="F100" s="73" t="s">
        <v>617</v>
      </c>
      <c r="G100" s="74">
        <v>4</v>
      </c>
      <c r="H100" s="81" t="str">
        <f>VLOOKUP(G100,SCELTACONTRAENTE!$A$1:$B$18,2,0)</f>
        <v>04-PROCEDURA NEGOZIATA SENZA PREVIA PUBBLICAZIONE DEL BANDO</v>
      </c>
      <c r="I100" s="82" t="s">
        <v>618</v>
      </c>
      <c r="J100" s="100">
        <v>41474</v>
      </c>
      <c r="K100" s="84">
        <v>39072.65</v>
      </c>
      <c r="L100" s="85">
        <v>41474</v>
      </c>
      <c r="M100" s="86">
        <v>41474</v>
      </c>
      <c r="N100" s="86">
        <v>41593</v>
      </c>
      <c r="O100" s="86" t="s">
        <v>613</v>
      </c>
      <c r="P100" s="65" t="s">
        <v>619</v>
      </c>
    </row>
    <row r="101" spans="1:16" s="87" customFormat="1" ht="43.5" customHeight="1">
      <c r="A101" s="93" t="s">
        <v>588</v>
      </c>
      <c r="B101" s="21" t="s">
        <v>57</v>
      </c>
      <c r="C101" s="73" t="s">
        <v>566</v>
      </c>
      <c r="D101" s="73" t="s">
        <v>539</v>
      </c>
      <c r="E101" s="93" t="s">
        <v>620</v>
      </c>
      <c r="F101" s="73" t="s">
        <v>621</v>
      </c>
      <c r="G101" s="74">
        <v>23</v>
      </c>
      <c r="H101" s="81" t="str">
        <f>VLOOKUP(G101,SCELTACONTRAENTE!$A$1:$B$18,2,0)</f>
        <v>23-AFFIDAMENTO IN ECONOMIA - AFFIDAMENTO DIRETTO</v>
      </c>
      <c r="I101" s="82" t="s">
        <v>620</v>
      </c>
      <c r="J101" s="100">
        <v>41533</v>
      </c>
      <c r="K101" s="84">
        <v>3523.2</v>
      </c>
      <c r="L101" s="85">
        <v>41533</v>
      </c>
      <c r="M101" s="86">
        <v>41533</v>
      </c>
      <c r="N101" s="86">
        <v>41618</v>
      </c>
      <c r="O101" s="86" t="s">
        <v>622</v>
      </c>
      <c r="P101" s="65" t="s">
        <v>623</v>
      </c>
    </row>
    <row r="102" spans="1:16" s="87" customFormat="1" ht="32.25" customHeight="1">
      <c r="A102" s="93" t="s">
        <v>624</v>
      </c>
      <c r="B102" s="21" t="s">
        <v>57</v>
      </c>
      <c r="C102" s="73" t="s">
        <v>566</v>
      </c>
      <c r="D102" s="73" t="s">
        <v>539</v>
      </c>
      <c r="E102" s="93" t="s">
        <v>620</v>
      </c>
      <c r="F102" s="73" t="s">
        <v>621</v>
      </c>
      <c r="G102" s="74">
        <v>23</v>
      </c>
      <c r="H102" s="81" t="str">
        <f>VLOOKUP(G102,SCELTACONTRAENTE!$A$1:$B$18,2,0)</f>
        <v>23-AFFIDAMENTO IN ECONOMIA - AFFIDAMENTO DIRETTO</v>
      </c>
      <c r="I102" s="82" t="s">
        <v>620</v>
      </c>
      <c r="J102" s="100">
        <v>41533</v>
      </c>
      <c r="K102" s="84">
        <v>3523.2</v>
      </c>
      <c r="L102" s="85">
        <v>41533</v>
      </c>
      <c r="M102" s="86">
        <v>41533</v>
      </c>
      <c r="N102" s="86">
        <v>41618</v>
      </c>
      <c r="O102" s="86" t="s">
        <v>622</v>
      </c>
      <c r="P102" s="65" t="s">
        <v>623</v>
      </c>
    </row>
    <row r="103" spans="1:16" s="87" customFormat="1" ht="34.5" customHeight="1">
      <c r="A103" s="93" t="s">
        <v>625</v>
      </c>
      <c r="B103" s="21" t="s">
        <v>57</v>
      </c>
      <c r="C103" s="73" t="s">
        <v>566</v>
      </c>
      <c r="D103" s="73" t="s">
        <v>539</v>
      </c>
      <c r="E103" s="93" t="s">
        <v>620</v>
      </c>
      <c r="F103" s="73" t="s">
        <v>621</v>
      </c>
      <c r="G103" s="74">
        <v>23</v>
      </c>
      <c r="H103" s="81" t="str">
        <f>VLOOKUP(G103,SCELTACONTRAENTE!$A$1:$B$18,2,0)</f>
        <v>23-AFFIDAMENTO IN ECONOMIA - AFFIDAMENTO DIRETTO</v>
      </c>
      <c r="I103" s="82" t="s">
        <v>620</v>
      </c>
      <c r="J103" s="100">
        <v>41533</v>
      </c>
      <c r="K103" s="84">
        <v>3523.2</v>
      </c>
      <c r="L103" s="85">
        <v>41533</v>
      </c>
      <c r="M103" s="86">
        <v>41533</v>
      </c>
      <c r="N103" s="86">
        <v>41618</v>
      </c>
      <c r="O103" s="86" t="s">
        <v>622</v>
      </c>
      <c r="P103" s="65" t="s">
        <v>623</v>
      </c>
    </row>
    <row r="104" spans="1:16" s="87" customFormat="1" ht="35.25" customHeight="1">
      <c r="A104" s="93" t="s">
        <v>626</v>
      </c>
      <c r="B104" s="21" t="s">
        <v>57</v>
      </c>
      <c r="C104" s="73" t="s">
        <v>566</v>
      </c>
      <c r="D104" s="73" t="s">
        <v>539</v>
      </c>
      <c r="E104" s="93" t="s">
        <v>620</v>
      </c>
      <c r="F104" s="73" t="s">
        <v>621</v>
      </c>
      <c r="G104" s="74">
        <v>23</v>
      </c>
      <c r="H104" s="81" t="str">
        <f>VLOOKUP(G104,SCELTACONTRAENTE!$A$1:$B$18,2,0)</f>
        <v>23-AFFIDAMENTO IN ECONOMIA - AFFIDAMENTO DIRETTO</v>
      </c>
      <c r="I104" s="82" t="s">
        <v>620</v>
      </c>
      <c r="J104" s="100">
        <v>41533</v>
      </c>
      <c r="K104" s="84">
        <v>3523.2</v>
      </c>
      <c r="L104" s="85">
        <v>41533</v>
      </c>
      <c r="M104" s="86">
        <v>41533</v>
      </c>
      <c r="N104" s="86">
        <v>41618</v>
      </c>
      <c r="O104" s="86" t="s">
        <v>622</v>
      </c>
      <c r="P104" s="65" t="s">
        <v>623</v>
      </c>
    </row>
    <row r="105" spans="1:16" s="87" customFormat="1" ht="36" customHeight="1">
      <c r="A105" s="93" t="s">
        <v>627</v>
      </c>
      <c r="B105" s="21" t="s">
        <v>57</v>
      </c>
      <c r="C105" s="73" t="s">
        <v>566</v>
      </c>
      <c r="D105" s="73" t="s">
        <v>539</v>
      </c>
      <c r="E105" s="93" t="s">
        <v>620</v>
      </c>
      <c r="F105" s="73" t="s">
        <v>621</v>
      </c>
      <c r="G105" s="74">
        <v>23</v>
      </c>
      <c r="H105" s="81" t="str">
        <f>VLOOKUP(G105,SCELTACONTRAENTE!$A$1:$B$18,2,0)</f>
        <v>23-AFFIDAMENTO IN ECONOMIA - AFFIDAMENTO DIRETTO</v>
      </c>
      <c r="I105" s="82" t="s">
        <v>620</v>
      </c>
      <c r="J105" s="100">
        <v>41533</v>
      </c>
      <c r="K105" s="84">
        <v>3523.2</v>
      </c>
      <c r="L105" s="85">
        <v>41533</v>
      </c>
      <c r="M105" s="86">
        <v>41533</v>
      </c>
      <c r="N105" s="86">
        <v>41618</v>
      </c>
      <c r="O105" s="86" t="s">
        <v>622</v>
      </c>
      <c r="P105" s="65" t="s">
        <v>623</v>
      </c>
    </row>
    <row r="106" spans="1:16" s="87" customFormat="1" ht="36" customHeight="1">
      <c r="A106" s="93" t="s">
        <v>628</v>
      </c>
      <c r="B106" s="21" t="s">
        <v>57</v>
      </c>
      <c r="C106" s="73" t="s">
        <v>566</v>
      </c>
      <c r="D106" s="73" t="s">
        <v>539</v>
      </c>
      <c r="E106" s="93" t="s">
        <v>629</v>
      </c>
      <c r="F106" s="101" t="s">
        <v>630</v>
      </c>
      <c r="G106" s="74">
        <v>23</v>
      </c>
      <c r="H106" s="81" t="str">
        <f>VLOOKUP(G106,SCELTACONTRAENTE!$A$1:$B$18,2,0)</f>
        <v>23-AFFIDAMENTO IN ECONOMIA - AFFIDAMENTO DIRETTO</v>
      </c>
      <c r="I106" s="82" t="s">
        <v>629</v>
      </c>
      <c r="J106" s="100">
        <v>41618</v>
      </c>
      <c r="K106" s="84">
        <v>10900</v>
      </c>
      <c r="L106" s="85">
        <v>41618</v>
      </c>
      <c r="M106" s="86">
        <v>41618</v>
      </c>
      <c r="N106" s="86">
        <v>41639</v>
      </c>
      <c r="O106" s="86" t="s">
        <v>631</v>
      </c>
      <c r="P106" s="65">
        <v>10900</v>
      </c>
    </row>
    <row r="107" spans="1:16" ht="56.25" customHeight="1">
      <c r="A107" s="1" t="s">
        <v>632</v>
      </c>
      <c r="C107" s="1" t="s">
        <v>51</v>
      </c>
      <c r="D107" s="1" t="s">
        <v>262</v>
      </c>
      <c r="E107" s="1" t="s">
        <v>633</v>
      </c>
      <c r="F107" s="2" t="s">
        <v>634</v>
      </c>
      <c r="G107" s="3">
        <v>8</v>
      </c>
      <c r="H107" s="4" t="str">
        <f>VLOOKUP(G107,SCELTACONTRAENTE!$A$1:$B$18,2,FALSE)</f>
        <v>08-AFFIDAMENTO IN ECONOMIA - COTTIMO FIDUCIARIO</v>
      </c>
      <c r="I107" s="5" t="s">
        <v>633</v>
      </c>
      <c r="J107" s="70">
        <v>41388</v>
      </c>
      <c r="K107" s="6">
        <v>4947.77</v>
      </c>
      <c r="L107" s="7">
        <v>41401</v>
      </c>
      <c r="M107" s="8">
        <v>41402</v>
      </c>
      <c r="N107" s="8">
        <v>41414</v>
      </c>
      <c r="O107" s="8" t="s">
        <v>635</v>
      </c>
      <c r="P107" s="19" t="s">
        <v>636</v>
      </c>
    </row>
    <row r="108" spans="1:16" ht="77.25" customHeight="1">
      <c r="A108" s="1" t="s">
        <v>637</v>
      </c>
      <c r="C108" s="1" t="s">
        <v>51</v>
      </c>
      <c r="D108" s="1" t="s">
        <v>262</v>
      </c>
      <c r="E108" s="1" t="s">
        <v>638</v>
      </c>
      <c r="F108" s="2" t="s">
        <v>639</v>
      </c>
      <c r="G108" s="3">
        <v>8</v>
      </c>
      <c r="H108" s="4" t="str">
        <f>VLOOKUP(G108,SCELTACONTRAENTE!$A$1:$B$18,2,FALSE)</f>
        <v>08-AFFIDAMENTO IN ECONOMIA - COTTIMO FIDUCIARIO</v>
      </c>
      <c r="I108" s="5" t="s">
        <v>638</v>
      </c>
      <c r="J108" s="70">
        <v>41529</v>
      </c>
      <c r="K108" s="6">
        <v>4896.47</v>
      </c>
      <c r="L108" s="7">
        <v>41529</v>
      </c>
      <c r="M108" s="8">
        <v>41529</v>
      </c>
      <c r="N108" s="8">
        <v>41544</v>
      </c>
      <c r="O108" s="8" t="s">
        <v>640</v>
      </c>
      <c r="P108" s="19" t="s">
        <v>641</v>
      </c>
    </row>
    <row r="109" spans="1:16" ht="23.25">
      <c r="A109" s="1" t="s">
        <v>642</v>
      </c>
      <c r="C109" s="1" t="s">
        <v>162</v>
      </c>
      <c r="D109" s="1" t="s">
        <v>163</v>
      </c>
      <c r="E109" s="1" t="s">
        <v>643</v>
      </c>
      <c r="F109" s="2" t="s">
        <v>644</v>
      </c>
      <c r="G109" s="3">
        <v>4</v>
      </c>
      <c r="H109" s="4" t="str">
        <f>VLOOKUP(G109,SCELTACONTRAENTE!$A$1:$B$18,2,FALSE)</f>
        <v>04-PROCEDURA NEGOZIATA SENZA PREVIA PUBBLICAZIONE DEL BANDO</v>
      </c>
      <c r="I109" s="5" t="s">
        <v>645</v>
      </c>
      <c r="J109" s="5" t="s">
        <v>646</v>
      </c>
      <c r="K109" s="6">
        <v>19800</v>
      </c>
      <c r="L109" s="7">
        <v>41635</v>
      </c>
      <c r="M109" s="8">
        <v>41640</v>
      </c>
      <c r="N109" s="8">
        <v>42004</v>
      </c>
      <c r="O109" s="8" t="s">
        <v>647</v>
      </c>
      <c r="P109" s="19"/>
    </row>
    <row r="110" spans="1:16" s="62" customFormat="1" ht="37.5" customHeight="1">
      <c r="A110" s="53" t="s">
        <v>648</v>
      </c>
      <c r="B110" s="53"/>
      <c r="C110" s="53" t="s">
        <v>649</v>
      </c>
      <c r="D110" s="53" t="s">
        <v>650</v>
      </c>
      <c r="E110" s="53" t="s">
        <v>651</v>
      </c>
      <c r="F110" s="106" t="s">
        <v>652</v>
      </c>
      <c r="G110" s="55">
        <v>26</v>
      </c>
      <c r="H110" s="56" t="str">
        <f>VLOOKUP(G110,SCELTACONTRAENTE!$A$1:$B$18,2,FALSE)</f>
        <v>26-AFFIDAMENTO DIRETTO IN ADESIONE AD ACCORDO QUADRO/CONVENZIONE</v>
      </c>
      <c r="I110" s="57" t="s">
        <v>653</v>
      </c>
      <c r="J110" s="57" t="s">
        <v>406</v>
      </c>
      <c r="K110" s="58">
        <v>5380.35</v>
      </c>
      <c r="L110" s="59">
        <v>41296</v>
      </c>
      <c r="M110" s="60">
        <v>41296</v>
      </c>
      <c r="N110" s="60">
        <v>41320</v>
      </c>
      <c r="O110" s="60" t="s">
        <v>654</v>
      </c>
      <c r="P110" s="61" t="s">
        <v>655</v>
      </c>
    </row>
    <row r="111" spans="1:16" ht="37.5" customHeight="1">
      <c r="A111" s="1" t="s">
        <v>656</v>
      </c>
      <c r="C111" s="1" t="s">
        <v>649</v>
      </c>
      <c r="D111" s="1" t="s">
        <v>650</v>
      </c>
      <c r="E111" s="1" t="s">
        <v>657</v>
      </c>
      <c r="F111" s="2" t="s">
        <v>658</v>
      </c>
      <c r="G111" s="3">
        <v>27</v>
      </c>
      <c r="H111" s="4" t="str">
        <f>VLOOKUP(G111,SCELTACONTRAENTE!$A$1:$B$18,2,FALSE)</f>
        <v>27-CONFRONTO COMPETITIVO IN ADESIONE AD ACCORDO QUADRO/CONVENZIONE</v>
      </c>
      <c r="I111" s="5" t="s">
        <v>657</v>
      </c>
      <c r="J111" s="5" t="s">
        <v>313</v>
      </c>
      <c r="K111" s="6">
        <v>1600</v>
      </c>
      <c r="L111" s="7">
        <v>41294</v>
      </c>
      <c r="M111" s="8">
        <v>41249</v>
      </c>
      <c r="N111" s="8">
        <v>41295</v>
      </c>
      <c r="O111" s="8" t="s">
        <v>659</v>
      </c>
      <c r="P111" s="19" t="s">
        <v>660</v>
      </c>
    </row>
    <row r="112" spans="1:16" ht="37.5" customHeight="1">
      <c r="A112" s="1" t="s">
        <v>661</v>
      </c>
      <c r="C112" s="1" t="s">
        <v>649</v>
      </c>
      <c r="D112" s="1" t="s">
        <v>650</v>
      </c>
      <c r="E112" s="1" t="s">
        <v>662</v>
      </c>
      <c r="F112" s="2" t="s">
        <v>663</v>
      </c>
      <c r="G112" s="3">
        <v>27</v>
      </c>
      <c r="H112" s="4" t="str">
        <f>VLOOKUP(G112,SCELTACONTRAENTE!$A$1:$B$18,2,FALSE)</f>
        <v>27-CONFRONTO COMPETITIVO IN ADESIONE AD ACCORDO QUADRO/CONVENZIONE</v>
      </c>
      <c r="I112" s="5" t="s">
        <v>662</v>
      </c>
      <c r="J112" s="5" t="s">
        <v>313</v>
      </c>
      <c r="K112" s="6">
        <v>579</v>
      </c>
      <c r="L112" s="7">
        <v>41299</v>
      </c>
      <c r="M112" s="8">
        <v>41320</v>
      </c>
      <c r="N112" s="8">
        <v>41333</v>
      </c>
      <c r="O112" s="8" t="s">
        <v>664</v>
      </c>
      <c r="P112" s="19" t="s">
        <v>665</v>
      </c>
    </row>
    <row r="113" spans="1:16" ht="37.5" customHeight="1">
      <c r="A113" s="1" t="s">
        <v>666</v>
      </c>
      <c r="C113" s="1" t="s">
        <v>649</v>
      </c>
      <c r="D113" s="1" t="s">
        <v>650</v>
      </c>
      <c r="E113" s="1" t="s">
        <v>667</v>
      </c>
      <c r="F113" s="2" t="s">
        <v>668</v>
      </c>
      <c r="G113" s="3">
        <v>26</v>
      </c>
      <c r="H113" s="4" t="str">
        <f>VLOOKUP(G113,SCELTACONTRAENTE!$A$1:$B$18,2,FALSE)</f>
        <v>26-AFFIDAMENTO DIRETTO IN ADESIONE AD ACCORDO QUADRO/CONVENZIONE</v>
      </c>
      <c r="I113" s="5" t="s">
        <v>667</v>
      </c>
      <c r="J113" s="5" t="s">
        <v>313</v>
      </c>
      <c r="K113" s="6">
        <v>1380</v>
      </c>
      <c r="L113" s="7">
        <v>41283</v>
      </c>
      <c r="M113" s="8">
        <v>41328</v>
      </c>
      <c r="N113" s="8">
        <v>41332</v>
      </c>
      <c r="O113" s="8" t="s">
        <v>669</v>
      </c>
      <c r="P113" s="19" t="s">
        <v>670</v>
      </c>
    </row>
    <row r="114" spans="1:16" ht="37.5" customHeight="1">
      <c r="A114" s="1" t="s">
        <v>671</v>
      </c>
      <c r="C114" s="1" t="s">
        <v>649</v>
      </c>
      <c r="D114" s="1" t="s">
        <v>650</v>
      </c>
      <c r="E114" s="1" t="s">
        <v>672</v>
      </c>
      <c r="F114" s="2" t="s">
        <v>673</v>
      </c>
      <c r="G114" s="3">
        <v>26</v>
      </c>
      <c r="H114" s="4" t="str">
        <f>VLOOKUP(G114,SCELTACONTRAENTE!$A$1:$B$18,2,FALSE)</f>
        <v>26-AFFIDAMENTO DIRETTO IN ADESIONE AD ACCORDO QUADRO/CONVENZIONE</v>
      </c>
      <c r="I114" s="5" t="s">
        <v>672</v>
      </c>
      <c r="J114" s="5" t="s">
        <v>674</v>
      </c>
      <c r="K114" s="6">
        <v>320</v>
      </c>
      <c r="L114" s="7">
        <v>41324</v>
      </c>
      <c r="M114" s="8">
        <v>41329</v>
      </c>
      <c r="N114" s="8">
        <v>41330</v>
      </c>
      <c r="O114" s="8" t="s">
        <v>675</v>
      </c>
      <c r="P114" s="19" t="s">
        <v>676</v>
      </c>
    </row>
    <row r="115" spans="1:16" ht="37.5" customHeight="1">
      <c r="A115" s="1" t="s">
        <v>677</v>
      </c>
      <c r="C115" s="1" t="s">
        <v>649</v>
      </c>
      <c r="D115" s="1" t="s">
        <v>650</v>
      </c>
      <c r="E115" s="1" t="s">
        <v>678</v>
      </c>
      <c r="F115" s="2" t="s">
        <v>679</v>
      </c>
      <c r="G115" s="3">
        <v>27</v>
      </c>
      <c r="H115" s="4" t="str">
        <f>VLOOKUP(G115,SCELTACONTRAENTE!$A$1:$B$18,2,FALSE)</f>
        <v>27-CONFRONTO COMPETITIVO IN ADESIONE AD ACCORDO QUADRO/CONVENZIONE</v>
      </c>
      <c r="I115" s="5" t="s">
        <v>678</v>
      </c>
      <c r="J115" s="5" t="s">
        <v>313</v>
      </c>
      <c r="K115" s="6">
        <v>1872</v>
      </c>
      <c r="L115" s="7">
        <v>41562</v>
      </c>
      <c r="M115" s="8">
        <v>41617</v>
      </c>
      <c r="O115" s="8" t="s">
        <v>680</v>
      </c>
      <c r="P115" s="19" t="s">
        <v>681</v>
      </c>
    </row>
    <row r="116" spans="1:16" ht="37.5" customHeight="1">
      <c r="A116" s="1" t="s">
        <v>682</v>
      </c>
      <c r="C116" s="1" t="s">
        <v>649</v>
      </c>
      <c r="D116" s="1" t="s">
        <v>650</v>
      </c>
      <c r="E116" s="1" t="s">
        <v>683</v>
      </c>
      <c r="F116" s="2" t="s">
        <v>679</v>
      </c>
      <c r="G116" s="3">
        <v>27</v>
      </c>
      <c r="H116" s="4" t="str">
        <f>VLOOKUP(G116,SCELTACONTRAENTE!$A$1:$B$18,2,FALSE)</f>
        <v>27-CONFRONTO COMPETITIVO IN ADESIONE AD ACCORDO QUADRO/CONVENZIONE</v>
      </c>
      <c r="I116" s="5" t="s">
        <v>683</v>
      </c>
      <c r="J116" s="5" t="s">
        <v>406</v>
      </c>
      <c r="K116" s="6">
        <v>562.5</v>
      </c>
      <c r="L116" s="7">
        <v>41598</v>
      </c>
      <c r="M116" s="8">
        <v>41607</v>
      </c>
      <c r="N116" s="8">
        <v>41608</v>
      </c>
      <c r="O116" s="8" t="s">
        <v>684</v>
      </c>
      <c r="P116" s="19" t="s">
        <v>685</v>
      </c>
    </row>
    <row r="117" spans="1:16" ht="37.5" customHeight="1">
      <c r="A117" s="1" t="s">
        <v>686</v>
      </c>
      <c r="C117" s="1" t="s">
        <v>649</v>
      </c>
      <c r="D117" s="1" t="s">
        <v>650</v>
      </c>
      <c r="E117" s="1" t="s">
        <v>687</v>
      </c>
      <c r="F117" s="2" t="s">
        <v>688</v>
      </c>
      <c r="G117" s="3">
        <v>27</v>
      </c>
      <c r="H117" s="4" t="str">
        <f>VLOOKUP(G117,SCELTACONTRAENTE!$A$1:$B$18,2,FALSE)</f>
        <v>27-CONFRONTO COMPETITIVO IN ADESIONE AD ACCORDO QUADRO/CONVENZIONE</v>
      </c>
      <c r="I117" s="5" t="s">
        <v>687</v>
      </c>
      <c r="J117" s="5" t="s">
        <v>313</v>
      </c>
      <c r="K117" s="6">
        <v>165</v>
      </c>
      <c r="L117" s="7">
        <v>41597</v>
      </c>
      <c r="M117" s="8">
        <v>41605</v>
      </c>
      <c r="N117" s="8">
        <v>41608</v>
      </c>
      <c r="O117" s="8" t="s">
        <v>689</v>
      </c>
      <c r="P117" s="19" t="s">
        <v>690</v>
      </c>
    </row>
    <row r="118" spans="1:16" ht="37.5" customHeight="1">
      <c r="A118" s="1" t="s">
        <v>691</v>
      </c>
      <c r="C118" s="1" t="s">
        <v>649</v>
      </c>
      <c r="D118" s="1" t="s">
        <v>650</v>
      </c>
      <c r="E118" s="1" t="s">
        <v>692</v>
      </c>
      <c r="F118" s="2" t="s">
        <v>693</v>
      </c>
      <c r="G118" s="3">
        <v>27</v>
      </c>
      <c r="H118" s="4" t="str">
        <f>VLOOKUP(G118,SCELTACONTRAENTE!$A$1:$B$18,2,FALSE)</f>
        <v>27-CONFRONTO COMPETITIVO IN ADESIONE AD ACCORDO QUADRO/CONVENZIONE</v>
      </c>
      <c r="I118" s="5" t="s">
        <v>692</v>
      </c>
      <c r="J118" s="5" t="s">
        <v>313</v>
      </c>
      <c r="K118" s="6">
        <v>404.7</v>
      </c>
      <c r="L118" s="7">
        <v>41598</v>
      </c>
      <c r="M118" s="8">
        <v>41606</v>
      </c>
      <c r="N118" s="8">
        <v>41606</v>
      </c>
      <c r="O118" s="8" t="s">
        <v>694</v>
      </c>
      <c r="P118" s="19" t="s">
        <v>695</v>
      </c>
    </row>
    <row r="119" spans="1:16" ht="37.5" customHeight="1">
      <c r="A119" s="1" t="s">
        <v>696</v>
      </c>
      <c r="C119" s="1" t="s">
        <v>649</v>
      </c>
      <c r="D119" s="1" t="s">
        <v>697</v>
      </c>
      <c r="E119" s="1" t="s">
        <v>698</v>
      </c>
      <c r="F119" s="2" t="s">
        <v>699</v>
      </c>
      <c r="G119" s="3">
        <v>26</v>
      </c>
      <c r="H119" s="4" t="str">
        <f>VLOOKUP(G119,SCELTACONTRAENTE!$A$1:$B$18,2,FALSE)</f>
        <v>26-AFFIDAMENTO DIRETTO IN ADESIONE AD ACCORDO QUADRO/CONVENZIONE</v>
      </c>
      <c r="I119" s="5" t="s">
        <v>698</v>
      </c>
      <c r="J119" s="5" t="s">
        <v>406</v>
      </c>
      <c r="K119" s="6">
        <v>409.84</v>
      </c>
      <c r="L119" s="7">
        <v>41614</v>
      </c>
      <c r="M119" s="8">
        <v>41635</v>
      </c>
      <c r="O119" s="8" t="s">
        <v>700</v>
      </c>
      <c r="P119" s="19" t="s">
        <v>701</v>
      </c>
    </row>
    <row r="120" spans="1:16" ht="37.5" customHeight="1">
      <c r="A120" s="1" t="s">
        <v>702</v>
      </c>
      <c r="C120" s="1" t="s">
        <v>649</v>
      </c>
      <c r="D120" s="1" t="s">
        <v>697</v>
      </c>
      <c r="E120" s="1" t="s">
        <v>703</v>
      </c>
      <c r="F120" s="2" t="s">
        <v>704</v>
      </c>
      <c r="G120" s="3">
        <v>26</v>
      </c>
      <c r="H120" s="4" t="str">
        <f>VLOOKUP(G120,SCELTACONTRAENTE!$A$1:$B$18,2,FALSE)</f>
        <v>26-AFFIDAMENTO DIRETTO IN ADESIONE AD ACCORDO QUADRO/CONVENZIONE</v>
      </c>
      <c r="I120" s="5" t="s">
        <v>705</v>
      </c>
      <c r="J120" s="5" t="s">
        <v>313</v>
      </c>
      <c r="K120" s="6">
        <v>38000</v>
      </c>
      <c r="L120" s="7">
        <v>40892</v>
      </c>
      <c r="M120" s="8">
        <v>41275</v>
      </c>
      <c r="N120" s="8">
        <v>41639</v>
      </c>
      <c r="O120" s="8" t="s">
        <v>706</v>
      </c>
      <c r="P120" s="19" t="s">
        <v>707</v>
      </c>
    </row>
    <row r="121" spans="1:16" ht="37.5" customHeight="1">
      <c r="A121" s="1" t="s">
        <v>708</v>
      </c>
      <c r="C121" s="1" t="s">
        <v>51</v>
      </c>
      <c r="D121" s="1" t="s">
        <v>709</v>
      </c>
      <c r="E121" s="1" t="s">
        <v>710</v>
      </c>
      <c r="F121" s="2" t="s">
        <v>711</v>
      </c>
      <c r="G121" s="3">
        <v>23</v>
      </c>
      <c r="H121" s="4" t="str">
        <f>VLOOKUP(G121,SCELTACONTRAENTE!$A$1:$B$18,2,FALSE)</f>
        <v>23-AFFIDAMENTO IN ECONOMIA - AFFIDAMENTO DIRETTO</v>
      </c>
      <c r="I121" s="5" t="s">
        <v>710</v>
      </c>
      <c r="J121" s="5" t="s">
        <v>712</v>
      </c>
      <c r="K121" s="6">
        <v>19.09</v>
      </c>
      <c r="L121" s="7">
        <v>41257</v>
      </c>
      <c r="M121" s="8">
        <v>41257</v>
      </c>
      <c r="N121" s="8">
        <v>41341</v>
      </c>
      <c r="O121" s="8" t="s">
        <v>713</v>
      </c>
      <c r="P121" s="19" t="s">
        <v>714</v>
      </c>
    </row>
    <row r="122" spans="1:16" ht="37.5" customHeight="1">
      <c r="A122" s="1" t="s">
        <v>715</v>
      </c>
      <c r="C122" s="1" t="s">
        <v>51</v>
      </c>
      <c r="D122" s="1" t="s">
        <v>709</v>
      </c>
      <c r="E122" s="1" t="s">
        <v>710</v>
      </c>
      <c r="F122" s="2" t="s">
        <v>711</v>
      </c>
      <c r="G122" s="3">
        <v>23</v>
      </c>
      <c r="H122" s="4" t="str">
        <f>VLOOKUP(G122,SCELTACONTRAENTE!$A$1:$B$18,2,FALSE)</f>
        <v>23-AFFIDAMENTO IN ECONOMIA - AFFIDAMENTO DIRETTO</v>
      </c>
      <c r="I122" s="5" t="s">
        <v>710</v>
      </c>
      <c r="J122" s="5" t="s">
        <v>712</v>
      </c>
      <c r="K122" s="6">
        <v>19.1</v>
      </c>
      <c r="L122" s="7">
        <v>41257</v>
      </c>
      <c r="M122" s="8">
        <v>41257</v>
      </c>
      <c r="N122" s="8">
        <v>41341</v>
      </c>
      <c r="O122" s="8" t="s">
        <v>713</v>
      </c>
      <c r="P122" s="19" t="s">
        <v>716</v>
      </c>
    </row>
    <row r="123" spans="1:16" ht="37.5" customHeight="1">
      <c r="A123" s="1" t="s">
        <v>717</v>
      </c>
      <c r="C123" s="1" t="s">
        <v>51</v>
      </c>
      <c r="D123" s="1" t="s">
        <v>709</v>
      </c>
      <c r="E123" s="1" t="s">
        <v>710</v>
      </c>
      <c r="F123" s="2" t="s">
        <v>711</v>
      </c>
      <c r="G123" s="3">
        <v>23</v>
      </c>
      <c r="H123" s="4" t="str">
        <f>VLOOKUP(G123,SCELTACONTRAENTE!$A$1:$B$18,2,FALSE)</f>
        <v>23-AFFIDAMENTO IN ECONOMIA - AFFIDAMENTO DIRETTO</v>
      </c>
      <c r="I123" s="5" t="s">
        <v>710</v>
      </c>
      <c r="J123" s="5" t="s">
        <v>394</v>
      </c>
      <c r="K123" s="6">
        <v>1575.41</v>
      </c>
      <c r="L123" s="7">
        <v>41257</v>
      </c>
      <c r="M123" s="8">
        <v>41257</v>
      </c>
      <c r="N123" s="8">
        <v>41347</v>
      </c>
      <c r="O123" s="8" t="s">
        <v>713</v>
      </c>
      <c r="P123" s="19" t="s">
        <v>718</v>
      </c>
    </row>
    <row r="124" spans="1:16" ht="37.5" customHeight="1">
      <c r="A124" s="1" t="s">
        <v>719</v>
      </c>
      <c r="C124" s="1" t="s">
        <v>51</v>
      </c>
      <c r="D124" s="1" t="s">
        <v>709</v>
      </c>
      <c r="E124" s="1" t="s">
        <v>710</v>
      </c>
      <c r="F124" s="2" t="s">
        <v>711</v>
      </c>
      <c r="G124" s="3">
        <v>23</v>
      </c>
      <c r="H124" s="4" t="str">
        <f>VLOOKUP(G124,SCELTACONTRAENTE!$A$1:$B$18,2,FALSE)</f>
        <v>23-AFFIDAMENTO IN ECONOMIA - AFFIDAMENTO DIRETTO</v>
      </c>
      <c r="I124" s="5" t="s">
        <v>710</v>
      </c>
      <c r="J124" s="5" t="s">
        <v>712</v>
      </c>
      <c r="K124" s="6">
        <v>82.3</v>
      </c>
      <c r="L124" s="7">
        <v>41257</v>
      </c>
      <c r="M124" s="8">
        <v>41257</v>
      </c>
      <c r="N124" s="8">
        <v>41347</v>
      </c>
      <c r="O124" s="8" t="s">
        <v>713</v>
      </c>
      <c r="P124" s="19" t="s">
        <v>720</v>
      </c>
    </row>
    <row r="125" spans="1:16" ht="23.25">
      <c r="A125" s="1" t="s">
        <v>721</v>
      </c>
      <c r="C125" s="1" t="s">
        <v>51</v>
      </c>
      <c r="D125" s="1" t="s">
        <v>709</v>
      </c>
      <c r="E125" s="1" t="s">
        <v>710</v>
      </c>
      <c r="F125" s="2" t="s">
        <v>711</v>
      </c>
      <c r="G125" s="3">
        <v>23</v>
      </c>
      <c r="H125" s="4" t="str">
        <f>VLOOKUP(G125,SCELTACONTRAENTE!$A$1:$B$18,2,FALSE)</f>
        <v>23-AFFIDAMENTO IN ECONOMIA - AFFIDAMENTO DIRETTO</v>
      </c>
      <c r="I125" s="5" t="s">
        <v>710</v>
      </c>
      <c r="J125" s="5" t="s">
        <v>394</v>
      </c>
      <c r="K125" s="6">
        <v>19.1</v>
      </c>
      <c r="L125" s="7">
        <v>41257</v>
      </c>
      <c r="M125" s="8">
        <v>41257</v>
      </c>
      <c r="N125" s="8">
        <v>41372</v>
      </c>
      <c r="O125" s="8" t="s">
        <v>713</v>
      </c>
      <c r="P125" s="19" t="s">
        <v>716</v>
      </c>
    </row>
    <row r="126" spans="1:16" ht="23.25">
      <c r="A126" s="1" t="s">
        <v>722</v>
      </c>
      <c r="C126" s="1" t="s">
        <v>51</v>
      </c>
      <c r="D126" s="1" t="s">
        <v>709</v>
      </c>
      <c r="E126" s="1" t="s">
        <v>710</v>
      </c>
      <c r="F126" s="2" t="s">
        <v>711</v>
      </c>
      <c r="G126" s="3">
        <v>23</v>
      </c>
      <c r="H126" s="4" t="str">
        <f>VLOOKUP(G126,SCELTACONTRAENTE!$A$1:$B$18,2,FALSE)</f>
        <v>23-AFFIDAMENTO IN ECONOMIA - AFFIDAMENTO DIRETTO</v>
      </c>
      <c r="I126" s="5" t="s">
        <v>710</v>
      </c>
      <c r="J126" s="5" t="s">
        <v>406</v>
      </c>
      <c r="K126" s="6">
        <v>12.96</v>
      </c>
      <c r="L126" s="7">
        <v>41257</v>
      </c>
      <c r="M126" s="8">
        <v>41257</v>
      </c>
      <c r="N126" s="8">
        <v>41386</v>
      </c>
      <c r="O126" s="8" t="s">
        <v>713</v>
      </c>
      <c r="P126" s="19" t="s">
        <v>723</v>
      </c>
    </row>
    <row r="127" spans="1:16" ht="23.25">
      <c r="A127" s="1" t="s">
        <v>724</v>
      </c>
      <c r="C127" s="1" t="s">
        <v>51</v>
      </c>
      <c r="D127" s="1" t="s">
        <v>709</v>
      </c>
      <c r="E127" s="1" t="s">
        <v>710</v>
      </c>
      <c r="F127" s="2" t="s">
        <v>711</v>
      </c>
      <c r="G127" s="3">
        <v>23</v>
      </c>
      <c r="H127" s="4" t="str">
        <f>VLOOKUP(G127,SCELTACONTRAENTE!$A$1:$B$18,2,FALSE)</f>
        <v>23-AFFIDAMENTO IN ECONOMIA - AFFIDAMENTO DIRETTO</v>
      </c>
      <c r="I127" s="5" t="s">
        <v>710</v>
      </c>
      <c r="J127" s="5" t="s">
        <v>406</v>
      </c>
      <c r="K127" s="6">
        <v>42.79</v>
      </c>
      <c r="L127" s="7">
        <v>41257</v>
      </c>
      <c r="M127" s="8">
        <v>41257</v>
      </c>
      <c r="N127" s="8">
        <v>41550</v>
      </c>
      <c r="O127" s="8" t="s">
        <v>713</v>
      </c>
      <c r="P127" s="19" t="s">
        <v>725</v>
      </c>
    </row>
    <row r="128" spans="1:16" ht="23.25">
      <c r="A128" s="1" t="s">
        <v>726</v>
      </c>
      <c r="C128" s="1" t="s">
        <v>51</v>
      </c>
      <c r="D128" s="1" t="s">
        <v>709</v>
      </c>
      <c r="E128" s="1" t="s">
        <v>710</v>
      </c>
      <c r="F128" s="2" t="s">
        <v>711</v>
      </c>
      <c r="G128" s="3">
        <v>23</v>
      </c>
      <c r="H128" s="4" t="str">
        <f>VLOOKUP(G128,SCELTACONTRAENTE!$A$1:$B$18,2,FALSE)</f>
        <v>23-AFFIDAMENTO IN ECONOMIA - AFFIDAMENTO DIRETTO</v>
      </c>
      <c r="I128" s="5" t="s">
        <v>710</v>
      </c>
      <c r="J128" s="5" t="s">
        <v>406</v>
      </c>
      <c r="K128" s="6">
        <v>9785.13</v>
      </c>
      <c r="L128" s="7">
        <v>41257</v>
      </c>
      <c r="M128" s="8">
        <v>41257</v>
      </c>
      <c r="N128" s="8">
        <v>41568</v>
      </c>
      <c r="O128" s="8" t="s">
        <v>713</v>
      </c>
      <c r="P128" s="19" t="s">
        <v>727</v>
      </c>
    </row>
    <row r="129" spans="1:16" ht="23.25">
      <c r="A129" s="1" t="s">
        <v>728</v>
      </c>
      <c r="C129" s="1" t="s">
        <v>51</v>
      </c>
      <c r="D129" s="1" t="s">
        <v>709</v>
      </c>
      <c r="E129" s="1" t="s">
        <v>710</v>
      </c>
      <c r="F129" s="2" t="s">
        <v>711</v>
      </c>
      <c r="G129" s="3">
        <v>23</v>
      </c>
      <c r="H129" s="4" t="str">
        <f>VLOOKUP(G129,SCELTACONTRAENTE!$A$1:$B$18,2,FALSE)</f>
        <v>23-AFFIDAMENTO IN ECONOMIA - AFFIDAMENTO DIRETTO</v>
      </c>
      <c r="I129" s="5" t="s">
        <v>710</v>
      </c>
      <c r="J129" s="5" t="s">
        <v>406</v>
      </c>
      <c r="K129" s="6">
        <v>42.79</v>
      </c>
      <c r="L129" s="7">
        <v>41257</v>
      </c>
      <c r="M129" s="8">
        <v>41257</v>
      </c>
      <c r="N129" s="8">
        <v>41568</v>
      </c>
      <c r="O129" s="8" t="s">
        <v>713</v>
      </c>
      <c r="P129" s="19" t="s">
        <v>725</v>
      </c>
    </row>
    <row r="130" spans="1:16" ht="23.25">
      <c r="A130" s="1" t="s">
        <v>729</v>
      </c>
      <c r="C130" s="1" t="s">
        <v>51</v>
      </c>
      <c r="D130" s="1" t="s">
        <v>709</v>
      </c>
      <c r="E130" s="1" t="s">
        <v>710</v>
      </c>
      <c r="F130" s="2" t="s">
        <v>711</v>
      </c>
      <c r="G130" s="3">
        <v>23</v>
      </c>
      <c r="H130" s="4" t="str">
        <f>VLOOKUP(G130,SCELTACONTRAENTE!$A$1:$B$18,2,FALSE)</f>
        <v>23-AFFIDAMENTO IN ECONOMIA - AFFIDAMENTO DIRETTO</v>
      </c>
      <c r="I130" s="5" t="s">
        <v>710</v>
      </c>
      <c r="J130" s="5" t="s">
        <v>406</v>
      </c>
      <c r="K130" s="6">
        <v>19.25</v>
      </c>
      <c r="L130" s="7">
        <v>41257</v>
      </c>
      <c r="M130" s="8">
        <v>41257</v>
      </c>
      <c r="N130" s="8">
        <v>41568</v>
      </c>
      <c r="O130" s="8" t="s">
        <v>713</v>
      </c>
      <c r="P130" s="19" t="s">
        <v>730</v>
      </c>
    </row>
    <row r="131" spans="1:16" ht="23.25">
      <c r="A131" s="1" t="s">
        <v>731</v>
      </c>
      <c r="C131" s="1" t="s">
        <v>51</v>
      </c>
      <c r="D131" s="1" t="s">
        <v>709</v>
      </c>
      <c r="E131" s="1" t="s">
        <v>710</v>
      </c>
      <c r="F131" s="2" t="s">
        <v>711</v>
      </c>
      <c r="G131" s="3">
        <v>23</v>
      </c>
      <c r="H131" s="4" t="str">
        <f>VLOOKUP(G131,SCELTACONTRAENTE!$A$1:$B$18,2,FALSE)</f>
        <v>23-AFFIDAMENTO IN ECONOMIA - AFFIDAMENTO DIRETTO</v>
      </c>
      <c r="I131" s="5" t="s">
        <v>710</v>
      </c>
      <c r="J131" s="5" t="s">
        <v>406</v>
      </c>
      <c r="K131" s="6">
        <v>4932.54</v>
      </c>
      <c r="L131" s="7">
        <v>41257</v>
      </c>
      <c r="M131" s="8">
        <v>41257</v>
      </c>
      <c r="N131" s="8">
        <v>41568</v>
      </c>
      <c r="O131" s="8" t="s">
        <v>713</v>
      </c>
      <c r="P131" s="19" t="s">
        <v>732</v>
      </c>
    </row>
    <row r="132" spans="1:16" ht="23.25">
      <c r="A132" s="1" t="s">
        <v>733</v>
      </c>
      <c r="C132" s="1" t="s">
        <v>51</v>
      </c>
      <c r="D132" s="1" t="s">
        <v>709</v>
      </c>
      <c r="E132" s="1" t="s">
        <v>710</v>
      </c>
      <c r="F132" s="2" t="s">
        <v>711</v>
      </c>
      <c r="G132" s="3">
        <v>23</v>
      </c>
      <c r="H132" s="4" t="str">
        <f>VLOOKUP(G132,SCELTACONTRAENTE!$A$1:$B$18,2,FALSE)</f>
        <v>23-AFFIDAMENTO IN ECONOMIA - AFFIDAMENTO DIRETTO</v>
      </c>
      <c r="I132" s="5" t="s">
        <v>710</v>
      </c>
      <c r="J132" s="5" t="s">
        <v>406</v>
      </c>
      <c r="K132" s="6">
        <v>41.96</v>
      </c>
      <c r="L132" s="7">
        <v>41257</v>
      </c>
      <c r="M132" s="8">
        <v>41257</v>
      </c>
      <c r="N132" s="8">
        <v>41568</v>
      </c>
      <c r="O132" s="8" t="s">
        <v>713</v>
      </c>
      <c r="P132" s="19" t="s">
        <v>734</v>
      </c>
    </row>
    <row r="133" spans="1:16" ht="23.25">
      <c r="A133" s="1" t="s">
        <v>735</v>
      </c>
      <c r="C133" s="1" t="s">
        <v>51</v>
      </c>
      <c r="D133" s="1" t="s">
        <v>709</v>
      </c>
      <c r="E133" s="1" t="s">
        <v>710</v>
      </c>
      <c r="F133" s="2" t="s">
        <v>711</v>
      </c>
      <c r="G133" s="3">
        <v>23</v>
      </c>
      <c r="H133" s="4" t="str">
        <f>VLOOKUP(G133,SCELTACONTRAENTE!$A$1:$B$18,2,FALSE)</f>
        <v>23-AFFIDAMENTO IN ECONOMIA - AFFIDAMENTO DIRETTO</v>
      </c>
      <c r="I133" s="5" t="s">
        <v>710</v>
      </c>
      <c r="J133" s="5" t="s">
        <v>406</v>
      </c>
      <c r="K133" s="6">
        <v>67.83</v>
      </c>
      <c r="L133" s="7">
        <v>41257</v>
      </c>
      <c r="M133" s="8">
        <v>41257</v>
      </c>
      <c r="N133" s="8">
        <v>41570</v>
      </c>
      <c r="O133" s="8" t="s">
        <v>713</v>
      </c>
      <c r="P133" s="19" t="s">
        <v>736</v>
      </c>
    </row>
    <row r="134" spans="1:16" ht="23.25">
      <c r="A134" s="1" t="s">
        <v>737</v>
      </c>
      <c r="C134" s="1" t="s">
        <v>51</v>
      </c>
      <c r="D134" s="1" t="s">
        <v>709</v>
      </c>
      <c r="E134" s="1" t="s">
        <v>710</v>
      </c>
      <c r="F134" s="2" t="s">
        <v>711</v>
      </c>
      <c r="G134" s="3">
        <v>23</v>
      </c>
      <c r="H134" s="4" t="str">
        <f>VLOOKUP(G134,SCELTACONTRAENTE!$A$1:$B$18,2,FALSE)</f>
        <v>23-AFFIDAMENTO IN ECONOMIA - AFFIDAMENTO DIRETTO</v>
      </c>
      <c r="I134" s="5" t="s">
        <v>710</v>
      </c>
      <c r="J134" s="5" t="s">
        <v>406</v>
      </c>
      <c r="K134" s="6">
        <v>42.79</v>
      </c>
      <c r="L134" s="7">
        <v>41257</v>
      </c>
      <c r="M134" s="8">
        <v>41257</v>
      </c>
      <c r="N134" s="8">
        <v>41570</v>
      </c>
      <c r="O134" s="8" t="s">
        <v>713</v>
      </c>
      <c r="P134" s="19" t="s">
        <v>725</v>
      </c>
    </row>
    <row r="135" spans="1:16" ht="23.25">
      <c r="A135" s="1" t="s">
        <v>738</v>
      </c>
      <c r="C135" s="1" t="s">
        <v>51</v>
      </c>
      <c r="D135" s="1" t="s">
        <v>709</v>
      </c>
      <c r="E135" s="1" t="s">
        <v>710</v>
      </c>
      <c r="F135" s="2" t="s">
        <v>711</v>
      </c>
      <c r="G135" s="3">
        <v>23</v>
      </c>
      <c r="H135" s="4" t="str">
        <f>VLOOKUP(G135,SCELTACONTRAENTE!$A$1:$B$18,2,FALSE)</f>
        <v>23-AFFIDAMENTO IN ECONOMIA - AFFIDAMENTO DIRETTO</v>
      </c>
      <c r="I135" s="5" t="s">
        <v>710</v>
      </c>
      <c r="J135" s="5" t="s">
        <v>406</v>
      </c>
      <c r="K135" s="6">
        <v>2434.25</v>
      </c>
      <c r="L135" s="7">
        <v>41257</v>
      </c>
      <c r="M135" s="8">
        <v>41257</v>
      </c>
      <c r="N135" s="8">
        <v>41572</v>
      </c>
      <c r="O135" s="8" t="s">
        <v>713</v>
      </c>
      <c r="P135" s="19" t="s">
        <v>739</v>
      </c>
    </row>
    <row r="136" spans="1:16" ht="23.25">
      <c r="A136" s="1" t="s">
        <v>740</v>
      </c>
      <c r="C136" s="1" t="s">
        <v>51</v>
      </c>
      <c r="D136" s="1" t="s">
        <v>709</v>
      </c>
      <c r="E136" s="1" t="s">
        <v>710</v>
      </c>
      <c r="F136" s="2" t="s">
        <v>711</v>
      </c>
      <c r="G136" s="3">
        <v>23</v>
      </c>
      <c r="H136" s="4" t="str">
        <f>VLOOKUP(G136,SCELTACONTRAENTE!$A$1:$B$18,2,FALSE)</f>
        <v>23-AFFIDAMENTO IN ECONOMIA - AFFIDAMENTO DIRETTO</v>
      </c>
      <c r="I136" s="5" t="s">
        <v>710</v>
      </c>
      <c r="J136" s="5" t="s">
        <v>406</v>
      </c>
      <c r="K136" s="6">
        <v>4287.11</v>
      </c>
      <c r="L136" s="7">
        <v>41257</v>
      </c>
      <c r="M136" s="8">
        <v>41257</v>
      </c>
      <c r="N136" s="8">
        <v>41572</v>
      </c>
      <c r="O136" s="8" t="s">
        <v>713</v>
      </c>
      <c r="P136" s="19" t="s">
        <v>741</v>
      </c>
    </row>
    <row r="137" spans="1:16" ht="23.25">
      <c r="A137" s="1" t="s">
        <v>742</v>
      </c>
      <c r="C137" s="1" t="s">
        <v>51</v>
      </c>
      <c r="D137" s="1" t="s">
        <v>709</v>
      </c>
      <c r="E137" s="1" t="s">
        <v>710</v>
      </c>
      <c r="F137" s="2" t="s">
        <v>711</v>
      </c>
      <c r="G137" s="3">
        <v>23</v>
      </c>
      <c r="H137" s="4" t="str">
        <f>VLOOKUP(G137,SCELTACONTRAENTE!$A$1:$B$18,2,FALSE)</f>
        <v>23-AFFIDAMENTO IN ECONOMIA - AFFIDAMENTO DIRETTO</v>
      </c>
      <c r="I137" s="5" t="s">
        <v>710</v>
      </c>
      <c r="J137" s="5" t="s">
        <v>406</v>
      </c>
      <c r="K137" s="6">
        <v>26.53</v>
      </c>
      <c r="L137" s="7">
        <v>41257</v>
      </c>
      <c r="M137" s="8">
        <v>41257</v>
      </c>
      <c r="N137" s="8">
        <v>41582</v>
      </c>
      <c r="O137" s="8" t="s">
        <v>713</v>
      </c>
      <c r="P137" s="19" t="s">
        <v>743</v>
      </c>
    </row>
    <row r="138" spans="1:16" ht="23.25">
      <c r="A138" s="1" t="s">
        <v>744</v>
      </c>
      <c r="C138" s="1" t="s">
        <v>51</v>
      </c>
      <c r="D138" s="1" t="s">
        <v>709</v>
      </c>
      <c r="E138" s="1" t="s">
        <v>710</v>
      </c>
      <c r="F138" s="2" t="s">
        <v>711</v>
      </c>
      <c r="G138" s="3">
        <v>23</v>
      </c>
      <c r="H138" s="4" t="str">
        <f>VLOOKUP(G138,SCELTACONTRAENTE!$A$1:$B$18,2,FALSE)</f>
        <v>23-AFFIDAMENTO IN ECONOMIA - AFFIDAMENTO DIRETTO</v>
      </c>
      <c r="I138" s="5" t="s">
        <v>710</v>
      </c>
      <c r="J138" s="5" t="s">
        <v>406</v>
      </c>
      <c r="K138" s="6">
        <v>19.4</v>
      </c>
      <c r="L138" s="7">
        <v>41257</v>
      </c>
      <c r="M138" s="8">
        <v>41257</v>
      </c>
      <c r="N138" s="8">
        <v>41582</v>
      </c>
      <c r="O138" s="8" t="s">
        <v>713</v>
      </c>
      <c r="P138" s="19" t="s">
        <v>745</v>
      </c>
    </row>
    <row r="139" spans="1:16" ht="23.25">
      <c r="A139" s="1" t="s">
        <v>746</v>
      </c>
      <c r="C139" s="1" t="s">
        <v>51</v>
      </c>
      <c r="D139" s="1" t="s">
        <v>709</v>
      </c>
      <c r="E139" s="1" t="s">
        <v>710</v>
      </c>
      <c r="F139" s="2" t="s">
        <v>711</v>
      </c>
      <c r="G139" s="3">
        <v>23</v>
      </c>
      <c r="H139" s="4" t="str">
        <f>VLOOKUP(G139,SCELTACONTRAENTE!$A$1:$B$18,2,FALSE)</f>
        <v>23-AFFIDAMENTO IN ECONOMIA - AFFIDAMENTO DIRETTO</v>
      </c>
      <c r="I139" s="5" t="s">
        <v>710</v>
      </c>
      <c r="J139" s="5" t="s">
        <v>406</v>
      </c>
      <c r="K139" s="6">
        <v>1086.12</v>
      </c>
      <c r="L139" s="7">
        <v>41257</v>
      </c>
      <c r="M139" s="8">
        <v>41257</v>
      </c>
      <c r="N139" s="8">
        <v>41582</v>
      </c>
      <c r="O139" s="8" t="s">
        <v>713</v>
      </c>
      <c r="P139" s="19" t="s">
        <v>747</v>
      </c>
    </row>
    <row r="140" spans="1:16" ht="23.25">
      <c r="A140" s="1" t="s">
        <v>748</v>
      </c>
      <c r="C140" s="1" t="s">
        <v>51</v>
      </c>
      <c r="D140" s="1" t="s">
        <v>709</v>
      </c>
      <c r="E140" s="1" t="s">
        <v>710</v>
      </c>
      <c r="F140" s="2" t="s">
        <v>711</v>
      </c>
      <c r="G140" s="3">
        <v>23</v>
      </c>
      <c r="H140" s="4" t="str">
        <f>VLOOKUP(G140,SCELTACONTRAENTE!$A$1:$B$18,2,FALSE)</f>
        <v>23-AFFIDAMENTO IN ECONOMIA - AFFIDAMENTO DIRETTO</v>
      </c>
      <c r="I140" s="5" t="s">
        <v>710</v>
      </c>
      <c r="J140" s="5" t="s">
        <v>406</v>
      </c>
      <c r="K140" s="6">
        <v>49.02</v>
      </c>
      <c r="L140" s="7">
        <v>41257</v>
      </c>
      <c r="M140" s="8">
        <v>41257</v>
      </c>
      <c r="N140" s="8">
        <v>41582</v>
      </c>
      <c r="O140" s="8" t="s">
        <v>713</v>
      </c>
      <c r="P140" s="19" t="s">
        <v>749</v>
      </c>
    </row>
    <row r="141" spans="1:16" ht="23.25">
      <c r="A141" s="1" t="s">
        <v>750</v>
      </c>
      <c r="C141" s="1" t="s">
        <v>51</v>
      </c>
      <c r="D141" s="1" t="s">
        <v>709</v>
      </c>
      <c r="E141" s="1" t="s">
        <v>710</v>
      </c>
      <c r="F141" s="2" t="s">
        <v>711</v>
      </c>
      <c r="G141" s="3">
        <v>23</v>
      </c>
      <c r="H141" s="4" t="str">
        <f>VLOOKUP(G141,SCELTACONTRAENTE!$A$1:$B$18,2,FALSE)</f>
        <v>23-AFFIDAMENTO IN ECONOMIA - AFFIDAMENTO DIRETTO</v>
      </c>
      <c r="I141" s="5" t="s">
        <v>710</v>
      </c>
      <c r="J141" s="5" t="s">
        <v>406</v>
      </c>
      <c r="K141" s="6">
        <v>65.17</v>
      </c>
      <c r="L141" s="7">
        <v>41257</v>
      </c>
      <c r="M141" s="8">
        <v>41257</v>
      </c>
      <c r="N141" s="8">
        <v>41589</v>
      </c>
      <c r="O141" s="8" t="s">
        <v>713</v>
      </c>
      <c r="P141" s="19" t="s">
        <v>751</v>
      </c>
    </row>
    <row r="142" spans="1:16" ht="23.25">
      <c r="A142" s="1" t="s">
        <v>752</v>
      </c>
      <c r="C142" s="1" t="s">
        <v>51</v>
      </c>
      <c r="D142" s="1" t="s">
        <v>709</v>
      </c>
      <c r="E142" s="1" t="s">
        <v>710</v>
      </c>
      <c r="F142" s="2" t="s">
        <v>711</v>
      </c>
      <c r="G142" s="3">
        <v>23</v>
      </c>
      <c r="H142" s="4" t="str">
        <f>VLOOKUP(G142,SCELTACONTRAENTE!$A$1:$B$18,2,FALSE)</f>
        <v>23-AFFIDAMENTO IN ECONOMIA - AFFIDAMENTO DIRETTO</v>
      </c>
      <c r="I142" s="5" t="s">
        <v>710</v>
      </c>
      <c r="J142" s="5" t="s">
        <v>406</v>
      </c>
      <c r="K142" s="6">
        <v>15.12</v>
      </c>
      <c r="L142" s="7">
        <v>41257</v>
      </c>
      <c r="M142" s="8">
        <v>41257</v>
      </c>
      <c r="N142" s="8">
        <v>41589</v>
      </c>
      <c r="O142" s="8" t="s">
        <v>713</v>
      </c>
      <c r="P142" s="19" t="s">
        <v>753</v>
      </c>
    </row>
    <row r="143" spans="1:16" ht="23.25">
      <c r="A143" s="1" t="s">
        <v>754</v>
      </c>
      <c r="C143" s="1" t="s">
        <v>51</v>
      </c>
      <c r="D143" s="1" t="s">
        <v>709</v>
      </c>
      <c r="E143" s="1" t="s">
        <v>710</v>
      </c>
      <c r="F143" s="2" t="s">
        <v>711</v>
      </c>
      <c r="G143" s="3">
        <v>23</v>
      </c>
      <c r="H143" s="4" t="str">
        <f>VLOOKUP(G143,SCELTACONTRAENTE!$A$1:$B$18,2,FALSE)</f>
        <v>23-AFFIDAMENTO IN ECONOMIA - AFFIDAMENTO DIRETTO</v>
      </c>
      <c r="I143" s="5" t="s">
        <v>710</v>
      </c>
      <c r="J143" s="5" t="s">
        <v>406</v>
      </c>
      <c r="K143" s="6">
        <v>20270.7</v>
      </c>
      <c r="L143" s="7">
        <v>41257</v>
      </c>
      <c r="M143" s="8">
        <v>41257</v>
      </c>
      <c r="N143" s="8">
        <v>41585</v>
      </c>
      <c r="O143" s="8" t="s">
        <v>713</v>
      </c>
      <c r="P143" s="19" t="s">
        <v>755</v>
      </c>
    </row>
    <row r="144" spans="1:16" ht="23.25">
      <c r="A144" s="1" t="s">
        <v>756</v>
      </c>
      <c r="C144" s="1" t="s">
        <v>51</v>
      </c>
      <c r="D144" s="1" t="s">
        <v>709</v>
      </c>
      <c r="E144" s="1" t="s">
        <v>710</v>
      </c>
      <c r="F144" s="2" t="s">
        <v>711</v>
      </c>
      <c r="G144" s="3">
        <v>23</v>
      </c>
      <c r="H144" s="4" t="str">
        <f>VLOOKUP(G144,SCELTACONTRAENTE!$A$1:$B$18,2,FALSE)</f>
        <v>23-AFFIDAMENTO IN ECONOMIA - AFFIDAMENTO DIRETTO</v>
      </c>
      <c r="I144" s="5" t="s">
        <v>710</v>
      </c>
      <c r="J144" s="5" t="s">
        <v>406</v>
      </c>
      <c r="K144" s="6">
        <v>149.47</v>
      </c>
      <c r="L144" s="7">
        <v>41257</v>
      </c>
      <c r="M144" s="8">
        <v>41257</v>
      </c>
      <c r="N144" s="8">
        <v>41585</v>
      </c>
      <c r="O144" s="8" t="s">
        <v>713</v>
      </c>
      <c r="P144" s="19" t="s">
        <v>757</v>
      </c>
    </row>
    <row r="145" spans="1:16" ht="23.25">
      <c r="A145" s="1" t="s">
        <v>758</v>
      </c>
      <c r="C145" s="1" t="s">
        <v>51</v>
      </c>
      <c r="D145" s="1" t="s">
        <v>709</v>
      </c>
      <c r="E145" s="1" t="s">
        <v>710</v>
      </c>
      <c r="F145" s="2" t="s">
        <v>711</v>
      </c>
      <c r="G145" s="3">
        <v>23</v>
      </c>
      <c r="H145" s="4" t="str">
        <f>VLOOKUP(G145,SCELTACONTRAENTE!$A$1:$B$18,2,FALSE)</f>
        <v>23-AFFIDAMENTO IN ECONOMIA - AFFIDAMENTO DIRETTO</v>
      </c>
      <c r="I145" s="5" t="s">
        <v>710</v>
      </c>
      <c r="J145" s="5" t="s">
        <v>406</v>
      </c>
      <c r="K145" s="6">
        <v>19.1</v>
      </c>
      <c r="L145" s="7">
        <v>41257</v>
      </c>
      <c r="M145" s="8">
        <v>41257</v>
      </c>
      <c r="N145" s="8">
        <v>41585</v>
      </c>
      <c r="O145" s="8" t="s">
        <v>713</v>
      </c>
      <c r="P145" s="19" t="s">
        <v>716</v>
      </c>
    </row>
    <row r="146" spans="1:16" ht="23.25">
      <c r="A146" s="1" t="s">
        <v>759</v>
      </c>
      <c r="C146" s="1" t="s">
        <v>51</v>
      </c>
      <c r="D146" s="1" t="s">
        <v>709</v>
      </c>
      <c r="E146" s="1" t="s">
        <v>710</v>
      </c>
      <c r="F146" s="2" t="s">
        <v>711</v>
      </c>
      <c r="G146" s="3">
        <v>23</v>
      </c>
      <c r="H146" s="4" t="str">
        <f>VLOOKUP(G146,SCELTACONTRAENTE!$A$1:$B$18,2,FALSE)</f>
        <v>23-AFFIDAMENTO IN ECONOMIA - AFFIDAMENTO DIRETTO</v>
      </c>
      <c r="I146" s="5" t="s">
        <v>710</v>
      </c>
      <c r="J146" s="5" t="s">
        <v>406</v>
      </c>
      <c r="K146" s="6">
        <v>19.25</v>
      </c>
      <c r="L146" s="7">
        <v>41257</v>
      </c>
      <c r="M146" s="8">
        <v>41257</v>
      </c>
      <c r="N146" s="8">
        <v>41597</v>
      </c>
      <c r="O146" s="8" t="s">
        <v>713</v>
      </c>
      <c r="P146" s="19" t="s">
        <v>730</v>
      </c>
    </row>
    <row r="147" spans="1:16" ht="23.25">
      <c r="A147" s="1" t="s">
        <v>760</v>
      </c>
      <c r="C147" s="1" t="s">
        <v>51</v>
      </c>
      <c r="D147" s="1" t="s">
        <v>709</v>
      </c>
      <c r="E147" s="1" t="s">
        <v>710</v>
      </c>
      <c r="F147" s="2" t="s">
        <v>711</v>
      </c>
      <c r="G147" s="3">
        <v>23</v>
      </c>
      <c r="H147" s="4" t="str">
        <f>VLOOKUP(G147,SCELTACONTRAENTE!$A$1:$B$18,2,FALSE)</f>
        <v>23-AFFIDAMENTO IN ECONOMIA - AFFIDAMENTO DIRETTO</v>
      </c>
      <c r="I147" s="5" t="s">
        <v>710</v>
      </c>
      <c r="J147" s="5" t="s">
        <v>406</v>
      </c>
      <c r="K147" s="6">
        <v>42.79</v>
      </c>
      <c r="L147" s="7">
        <v>41257</v>
      </c>
      <c r="M147" s="8">
        <v>41257</v>
      </c>
      <c r="N147" s="8">
        <v>41597</v>
      </c>
      <c r="O147" s="8" t="s">
        <v>713</v>
      </c>
      <c r="P147" s="19" t="s">
        <v>725</v>
      </c>
    </row>
    <row r="148" spans="1:16" ht="23.25">
      <c r="A148" s="1" t="s">
        <v>761</v>
      </c>
      <c r="C148" s="1" t="s">
        <v>51</v>
      </c>
      <c r="D148" s="1" t="s">
        <v>709</v>
      </c>
      <c r="E148" s="1" t="s">
        <v>710</v>
      </c>
      <c r="F148" s="2" t="s">
        <v>711</v>
      </c>
      <c r="G148" s="3">
        <v>23</v>
      </c>
      <c r="H148" s="4" t="str">
        <f>VLOOKUP(G148,SCELTACONTRAENTE!$A$1:$B$18,2,FALSE)</f>
        <v>23-AFFIDAMENTO IN ECONOMIA - AFFIDAMENTO DIRETTO</v>
      </c>
      <c r="I148" s="5" t="s">
        <v>710</v>
      </c>
      <c r="J148" s="5" t="s">
        <v>406</v>
      </c>
      <c r="K148" s="6">
        <v>6655</v>
      </c>
      <c r="L148" s="7">
        <v>41257</v>
      </c>
      <c r="M148" s="8">
        <v>41257</v>
      </c>
      <c r="N148" s="8">
        <v>41597</v>
      </c>
      <c r="O148" s="8" t="s">
        <v>713</v>
      </c>
      <c r="P148" s="19" t="s">
        <v>762</v>
      </c>
    </row>
    <row r="149" spans="1:16" ht="23.25">
      <c r="A149" s="1" t="s">
        <v>763</v>
      </c>
      <c r="C149" s="1" t="s">
        <v>51</v>
      </c>
      <c r="D149" s="1" t="s">
        <v>709</v>
      </c>
      <c r="E149" s="1" t="s">
        <v>710</v>
      </c>
      <c r="F149" s="2" t="s">
        <v>711</v>
      </c>
      <c r="G149" s="3">
        <v>23</v>
      </c>
      <c r="H149" s="4" t="str">
        <f>VLOOKUP(G149,SCELTACONTRAENTE!$A$1:$B$18,2,FALSE)</f>
        <v>23-AFFIDAMENTO IN ECONOMIA - AFFIDAMENTO DIRETTO</v>
      </c>
      <c r="I149" s="5" t="s">
        <v>710</v>
      </c>
      <c r="J149" s="5" t="s">
        <v>406</v>
      </c>
      <c r="K149" s="6">
        <v>643.85</v>
      </c>
      <c r="L149" s="7">
        <v>41257</v>
      </c>
      <c r="M149" s="8">
        <v>41257</v>
      </c>
      <c r="N149" s="8">
        <v>41603</v>
      </c>
      <c r="O149" s="8" t="s">
        <v>713</v>
      </c>
      <c r="P149" s="19" t="s">
        <v>764</v>
      </c>
    </row>
    <row r="150" spans="1:16" ht="23.25">
      <c r="A150" s="1" t="s">
        <v>765</v>
      </c>
      <c r="C150" s="1" t="s">
        <v>51</v>
      </c>
      <c r="D150" s="1" t="s">
        <v>709</v>
      </c>
      <c r="E150" s="1" t="s">
        <v>710</v>
      </c>
      <c r="F150" s="2" t="s">
        <v>711</v>
      </c>
      <c r="G150" s="3">
        <v>23</v>
      </c>
      <c r="H150" s="4" t="str">
        <f>VLOOKUP(G150,SCELTACONTRAENTE!$A$1:$B$18,2,FALSE)</f>
        <v>23-AFFIDAMENTO IN ECONOMIA - AFFIDAMENTO DIRETTO</v>
      </c>
      <c r="I150" s="5" t="s">
        <v>710</v>
      </c>
      <c r="J150" s="5" t="s">
        <v>406</v>
      </c>
      <c r="K150" s="6">
        <v>8036.06</v>
      </c>
      <c r="L150" s="7">
        <v>41257</v>
      </c>
      <c r="M150" s="8">
        <v>41257</v>
      </c>
      <c r="N150" s="8">
        <v>41603</v>
      </c>
      <c r="O150" s="8" t="s">
        <v>713</v>
      </c>
      <c r="P150" s="19" t="s">
        <v>766</v>
      </c>
    </row>
    <row r="151" spans="1:16" ht="23.25">
      <c r="A151" s="1" t="s">
        <v>767</v>
      </c>
      <c r="C151" s="1" t="s">
        <v>51</v>
      </c>
      <c r="D151" s="1" t="s">
        <v>709</v>
      </c>
      <c r="E151" s="1" t="s">
        <v>710</v>
      </c>
      <c r="F151" s="2" t="s">
        <v>711</v>
      </c>
      <c r="G151" s="3">
        <v>23</v>
      </c>
      <c r="H151" s="4" t="str">
        <f>VLOOKUP(G151,SCELTACONTRAENTE!$A$1:$B$18,2,FALSE)</f>
        <v>23-AFFIDAMENTO IN ECONOMIA - AFFIDAMENTO DIRETTO</v>
      </c>
      <c r="I151" s="5" t="s">
        <v>710</v>
      </c>
      <c r="J151" s="5" t="s">
        <v>406</v>
      </c>
      <c r="K151" s="6">
        <v>19.25</v>
      </c>
      <c r="L151" s="7">
        <v>41257</v>
      </c>
      <c r="M151" s="8">
        <v>41257</v>
      </c>
      <c r="N151" s="8">
        <v>41604</v>
      </c>
      <c r="O151" s="8" t="s">
        <v>713</v>
      </c>
      <c r="P151" s="19" t="s">
        <v>730</v>
      </c>
    </row>
    <row r="152" spans="1:16" ht="23.25">
      <c r="A152" s="1" t="s">
        <v>768</v>
      </c>
      <c r="C152" s="1" t="s">
        <v>51</v>
      </c>
      <c r="D152" s="1" t="s">
        <v>709</v>
      </c>
      <c r="E152" s="1" t="s">
        <v>710</v>
      </c>
      <c r="F152" s="2" t="s">
        <v>711</v>
      </c>
      <c r="G152" s="3">
        <v>23</v>
      </c>
      <c r="H152" s="4" t="str">
        <f>VLOOKUP(G152,SCELTACONTRAENTE!$A$1:$B$18,2,FALSE)</f>
        <v>23-AFFIDAMENTO IN ECONOMIA - AFFIDAMENTO DIRETTO</v>
      </c>
      <c r="I152" s="5" t="s">
        <v>710</v>
      </c>
      <c r="J152" s="5" t="s">
        <v>406</v>
      </c>
      <c r="K152" s="6">
        <v>13727.74</v>
      </c>
      <c r="L152" s="7">
        <v>41257</v>
      </c>
      <c r="M152" s="8">
        <v>41257</v>
      </c>
      <c r="N152" s="8">
        <v>41604</v>
      </c>
      <c r="O152" s="8" t="s">
        <v>713</v>
      </c>
      <c r="P152" s="19" t="s">
        <v>769</v>
      </c>
    </row>
    <row r="153" spans="1:16" ht="23.25">
      <c r="A153" s="1" t="s">
        <v>770</v>
      </c>
      <c r="C153" s="1" t="s">
        <v>51</v>
      </c>
      <c r="D153" s="1" t="s">
        <v>709</v>
      </c>
      <c r="E153" s="1" t="s">
        <v>710</v>
      </c>
      <c r="F153" s="2" t="s">
        <v>711</v>
      </c>
      <c r="G153" s="3">
        <v>23</v>
      </c>
      <c r="H153" s="4" t="str">
        <f>VLOOKUP(G153,SCELTACONTRAENTE!$A$1:$B$18,2,FALSE)</f>
        <v>23-AFFIDAMENTO IN ECONOMIA - AFFIDAMENTO DIRETTO</v>
      </c>
      <c r="I153" s="5" t="s">
        <v>710</v>
      </c>
      <c r="J153" s="5" t="s">
        <v>406</v>
      </c>
      <c r="K153" s="6">
        <v>324.46</v>
      </c>
      <c r="L153" s="7">
        <v>41257</v>
      </c>
      <c r="M153" s="8">
        <v>41257</v>
      </c>
      <c r="N153" s="8">
        <v>41613</v>
      </c>
      <c r="O153" s="8" t="s">
        <v>713</v>
      </c>
      <c r="P153" s="19" t="s">
        <v>771</v>
      </c>
    </row>
    <row r="154" spans="1:16" ht="23.25">
      <c r="A154" s="1" t="s">
        <v>772</v>
      </c>
      <c r="C154" s="1" t="s">
        <v>51</v>
      </c>
      <c r="D154" s="1" t="s">
        <v>709</v>
      </c>
      <c r="E154" s="1" t="s">
        <v>710</v>
      </c>
      <c r="F154" s="2" t="s">
        <v>711</v>
      </c>
      <c r="G154" s="3">
        <v>23</v>
      </c>
      <c r="H154" s="4" t="str">
        <f>VLOOKUP(G154,SCELTACONTRAENTE!$A$1:$B$18,2,FALSE)</f>
        <v>23-AFFIDAMENTO IN ECONOMIA - AFFIDAMENTO DIRETTO</v>
      </c>
      <c r="I154" s="5" t="s">
        <v>710</v>
      </c>
      <c r="J154" s="5" t="s">
        <v>406</v>
      </c>
      <c r="K154" s="6">
        <v>62.17</v>
      </c>
      <c r="L154" s="7">
        <v>41257</v>
      </c>
      <c r="M154" s="8">
        <v>41257</v>
      </c>
      <c r="N154" s="8">
        <v>41613</v>
      </c>
      <c r="O154" s="8" t="s">
        <v>713</v>
      </c>
      <c r="P154" s="19" t="s">
        <v>773</v>
      </c>
    </row>
    <row r="155" spans="1:16" ht="23.25">
      <c r="A155" s="1" t="s">
        <v>774</v>
      </c>
      <c r="C155" s="1" t="s">
        <v>51</v>
      </c>
      <c r="D155" s="1" t="s">
        <v>709</v>
      </c>
      <c r="E155" s="1" t="s">
        <v>710</v>
      </c>
      <c r="F155" s="2" t="s">
        <v>711</v>
      </c>
      <c r="G155" s="3">
        <v>23</v>
      </c>
      <c r="H155" s="4" t="str">
        <f>VLOOKUP(G155,SCELTACONTRAENTE!$A$1:$B$18,2,FALSE)</f>
        <v>23-AFFIDAMENTO IN ECONOMIA - AFFIDAMENTO DIRETTO</v>
      </c>
      <c r="I155" s="5" t="s">
        <v>710</v>
      </c>
      <c r="J155" s="5" t="s">
        <v>406</v>
      </c>
      <c r="K155" s="6">
        <v>42.8</v>
      </c>
      <c r="L155" s="7">
        <v>41257</v>
      </c>
      <c r="M155" s="8">
        <v>41257</v>
      </c>
      <c r="N155" s="8">
        <v>41613</v>
      </c>
      <c r="O155" s="8" t="s">
        <v>713</v>
      </c>
      <c r="P155" s="19" t="s">
        <v>775</v>
      </c>
    </row>
    <row r="156" spans="1:16" ht="23.25">
      <c r="A156" s="1" t="s">
        <v>776</v>
      </c>
      <c r="C156" s="1" t="s">
        <v>51</v>
      </c>
      <c r="D156" s="1" t="s">
        <v>709</v>
      </c>
      <c r="E156" s="1" t="s">
        <v>710</v>
      </c>
      <c r="F156" s="2" t="s">
        <v>711</v>
      </c>
      <c r="G156" s="3">
        <v>23</v>
      </c>
      <c r="H156" s="4" t="str">
        <f>VLOOKUP(G156,SCELTACONTRAENTE!$A$1:$B$18,2,FALSE)</f>
        <v>23-AFFIDAMENTO IN ECONOMIA - AFFIDAMENTO DIRETTO</v>
      </c>
      <c r="I156" s="5" t="s">
        <v>710</v>
      </c>
      <c r="J156" s="5" t="s">
        <v>406</v>
      </c>
      <c r="K156" s="6">
        <v>19.24</v>
      </c>
      <c r="L156" s="7">
        <v>41257</v>
      </c>
      <c r="M156" s="8">
        <v>41257</v>
      </c>
      <c r="N156" s="8">
        <v>41621</v>
      </c>
      <c r="O156" s="8" t="s">
        <v>713</v>
      </c>
      <c r="P156" s="19" t="s">
        <v>777</v>
      </c>
    </row>
    <row r="157" spans="1:16" ht="23.25">
      <c r="A157" s="1" t="s">
        <v>778</v>
      </c>
      <c r="C157" s="1" t="s">
        <v>51</v>
      </c>
      <c r="D157" s="1" t="s">
        <v>709</v>
      </c>
      <c r="E157" s="1" t="s">
        <v>710</v>
      </c>
      <c r="F157" s="2" t="s">
        <v>711</v>
      </c>
      <c r="G157" s="3">
        <v>23</v>
      </c>
      <c r="H157" s="4" t="str">
        <f>VLOOKUP(G157,SCELTACONTRAENTE!$A$1:$B$18,2,FALSE)</f>
        <v>23-AFFIDAMENTO IN ECONOMIA - AFFIDAMENTO DIRETTO</v>
      </c>
      <c r="I157" s="5" t="s">
        <v>710</v>
      </c>
      <c r="J157" s="5" t="s">
        <v>406</v>
      </c>
      <c r="K157" s="6">
        <v>42.79</v>
      </c>
      <c r="L157" s="7">
        <v>41257</v>
      </c>
      <c r="M157" s="8">
        <v>41257</v>
      </c>
      <c r="N157" s="8">
        <v>41621</v>
      </c>
      <c r="O157" s="8" t="s">
        <v>713</v>
      </c>
      <c r="P157" s="19" t="s">
        <v>725</v>
      </c>
    </row>
    <row r="158" spans="1:16" ht="45.75">
      <c r="A158" s="1" t="s">
        <v>779</v>
      </c>
      <c r="C158" s="1" t="s">
        <v>51</v>
      </c>
      <c r="D158" s="1" t="s">
        <v>709</v>
      </c>
      <c r="E158" s="1" t="s">
        <v>780</v>
      </c>
      <c r="F158" s="2" t="s">
        <v>711</v>
      </c>
      <c r="G158" s="3">
        <v>23</v>
      </c>
      <c r="H158" s="4" t="str">
        <f>VLOOKUP(G158,SCELTACONTRAENTE!$A$1:$B$18,2,FALSE)</f>
        <v>23-AFFIDAMENTO IN ECONOMIA - AFFIDAMENTO DIRETTO</v>
      </c>
      <c r="I158" s="5" t="s">
        <v>710</v>
      </c>
      <c r="J158" s="5" t="s">
        <v>406</v>
      </c>
      <c r="K158" s="6">
        <v>2671.8</v>
      </c>
      <c r="L158" s="7">
        <v>41257</v>
      </c>
      <c r="M158" s="8">
        <v>41257</v>
      </c>
      <c r="N158" s="8">
        <v>41624</v>
      </c>
      <c r="O158" s="8" t="s">
        <v>713</v>
      </c>
      <c r="P158" s="19" t="s">
        <v>781</v>
      </c>
    </row>
    <row r="159" spans="1:16" s="43" customFormat="1" ht="36" customHeight="1">
      <c r="A159" s="35" t="s">
        <v>782</v>
      </c>
      <c r="B159" s="35" t="s">
        <v>57</v>
      </c>
      <c r="C159" s="35" t="s">
        <v>35</v>
      </c>
      <c r="D159" s="35" t="s">
        <v>58</v>
      </c>
      <c r="E159" s="35" t="s">
        <v>783</v>
      </c>
      <c r="F159" s="33" t="s">
        <v>784</v>
      </c>
      <c r="G159" s="36">
        <v>8</v>
      </c>
      <c r="H159" s="4" t="str">
        <f>VLOOKUP(G159,SCELTACONTRAENTE!$A$1:$B$18,2,FALSE)</f>
        <v>08-AFFIDAMENTO IN ECONOMIA - COTTIMO FIDUCIARIO</v>
      </c>
      <c r="I159" s="35" t="s">
        <v>783</v>
      </c>
      <c r="J159" s="38" t="s">
        <v>785</v>
      </c>
      <c r="K159" s="39">
        <v>41299.44</v>
      </c>
      <c r="L159" s="49">
        <v>41456</v>
      </c>
      <c r="M159" s="40">
        <v>41471</v>
      </c>
      <c r="N159" s="40">
        <v>43465</v>
      </c>
      <c r="O159" s="38" t="s">
        <v>786</v>
      </c>
      <c r="P159" s="42" t="s">
        <v>787</v>
      </c>
    </row>
    <row r="160" spans="1:17" s="43" customFormat="1" ht="36" customHeight="1">
      <c r="A160" s="35" t="s">
        <v>788</v>
      </c>
      <c r="B160" s="35" t="s">
        <v>57</v>
      </c>
      <c r="C160" s="35" t="s">
        <v>35</v>
      </c>
      <c r="D160" s="35" t="s">
        <v>58</v>
      </c>
      <c r="E160" s="35" t="s">
        <v>789</v>
      </c>
      <c r="F160" s="33" t="s">
        <v>790</v>
      </c>
      <c r="G160" s="36">
        <v>8</v>
      </c>
      <c r="H160" s="4" t="str">
        <f>VLOOKUP(G160,SCELTACONTRAENTE!$A$1:$B$18,2,FALSE)</f>
        <v>08-AFFIDAMENTO IN ECONOMIA - COTTIMO FIDUCIARIO</v>
      </c>
      <c r="I160" s="35" t="s">
        <v>789</v>
      </c>
      <c r="J160" s="38" t="s">
        <v>791</v>
      </c>
      <c r="K160" s="39">
        <v>50232</v>
      </c>
      <c r="L160" s="49">
        <v>41477</v>
      </c>
      <c r="M160" s="40">
        <v>41486</v>
      </c>
      <c r="N160" s="40">
        <v>43465</v>
      </c>
      <c r="O160" s="38" t="s">
        <v>792</v>
      </c>
      <c r="P160" s="42" t="s">
        <v>793</v>
      </c>
      <c r="Q160" s="39"/>
    </row>
    <row r="161" spans="1:16" s="87" customFormat="1" ht="36" customHeight="1">
      <c r="A161" s="107" t="s">
        <v>794</v>
      </c>
      <c r="B161" s="108" t="s">
        <v>795</v>
      </c>
      <c r="C161" s="108" t="s">
        <v>796</v>
      </c>
      <c r="D161" s="108" t="s">
        <v>797</v>
      </c>
      <c r="E161" s="109" t="s">
        <v>798</v>
      </c>
      <c r="F161" s="109" t="s">
        <v>799</v>
      </c>
      <c r="G161" s="74">
        <v>26</v>
      </c>
      <c r="H161" s="4" t="str">
        <f>VLOOKUP(G161,SCELTACONTRAENTE!$A$1:$B$18,2,FALSE)</f>
        <v>26-AFFIDAMENTO DIRETTO IN ADESIONE AD ACCORDO QUADRO/CONVENZIONE</v>
      </c>
      <c r="I161" s="110" t="s">
        <v>800</v>
      </c>
      <c r="J161" s="110" t="s">
        <v>801</v>
      </c>
      <c r="K161" s="84">
        <v>10350</v>
      </c>
      <c r="L161" s="85">
        <v>41397</v>
      </c>
      <c r="M161" s="86">
        <v>41407</v>
      </c>
      <c r="N161" s="86">
        <v>41412</v>
      </c>
      <c r="O161" s="109" t="s">
        <v>802</v>
      </c>
      <c r="P161" s="111" t="s">
        <v>803</v>
      </c>
    </row>
    <row r="162" spans="1:16" s="87" customFormat="1" ht="36" customHeight="1">
      <c r="A162" s="112" t="s">
        <v>804</v>
      </c>
      <c r="B162" s="108"/>
      <c r="C162" s="108" t="s">
        <v>796</v>
      </c>
      <c r="D162" s="93" t="s">
        <v>805</v>
      </c>
      <c r="E162" s="108" t="s">
        <v>806</v>
      </c>
      <c r="F162" s="108" t="s">
        <v>807</v>
      </c>
      <c r="G162" s="74">
        <v>23</v>
      </c>
      <c r="H162" s="4" t="str">
        <f>VLOOKUP(G162,SCELTACONTRAENTE!$A$1:$B$18,2,FALSE)</f>
        <v>23-AFFIDAMENTO IN ECONOMIA - AFFIDAMENTO DIRETTO</v>
      </c>
      <c r="I162" s="113" t="s">
        <v>806</v>
      </c>
      <c r="J162" s="110" t="s">
        <v>808</v>
      </c>
      <c r="K162" s="114">
        <v>4100</v>
      </c>
      <c r="L162" s="85">
        <v>41452</v>
      </c>
      <c r="M162" s="86">
        <v>41492</v>
      </c>
      <c r="N162" s="86"/>
      <c r="O162" s="108" t="s">
        <v>809</v>
      </c>
      <c r="P162" s="111"/>
    </row>
    <row r="163" spans="1:16" s="87" customFormat="1" ht="25.5" customHeight="1">
      <c r="A163" s="112">
        <v>5203371595</v>
      </c>
      <c r="B163" s="108"/>
      <c r="C163" s="108" t="s">
        <v>796</v>
      </c>
      <c r="D163" s="93" t="s">
        <v>805</v>
      </c>
      <c r="E163" s="93" t="s">
        <v>810</v>
      </c>
      <c r="F163" s="108" t="s">
        <v>811</v>
      </c>
      <c r="G163" s="74">
        <v>27</v>
      </c>
      <c r="H163" s="4" t="str">
        <f>VLOOKUP(G163,SCELTACONTRAENTE!$A$1:$B$18,2,FALSE)</f>
        <v>27-CONFRONTO COMPETITIVO IN ADESIONE AD ACCORDO QUADRO/CONVENZIONE</v>
      </c>
      <c r="I163" s="115" t="s">
        <v>812</v>
      </c>
      <c r="J163" s="110" t="s">
        <v>813</v>
      </c>
      <c r="K163" s="84">
        <v>2999</v>
      </c>
      <c r="L163" s="85">
        <v>41456</v>
      </c>
      <c r="M163" s="86" t="s">
        <v>814</v>
      </c>
      <c r="N163" s="86">
        <v>41532</v>
      </c>
      <c r="O163" s="108" t="s">
        <v>815</v>
      </c>
      <c r="P163" s="111" t="s">
        <v>816</v>
      </c>
    </row>
    <row r="164" spans="1:16" s="87" customFormat="1" ht="42" customHeight="1">
      <c r="A164" s="21" t="s">
        <v>817</v>
      </c>
      <c r="B164" s="73"/>
      <c r="C164" s="73" t="s">
        <v>818</v>
      </c>
      <c r="D164" s="73" t="s">
        <v>819</v>
      </c>
      <c r="E164" s="73" t="s">
        <v>820</v>
      </c>
      <c r="F164" s="73" t="s">
        <v>821</v>
      </c>
      <c r="G164" s="116">
        <v>4</v>
      </c>
      <c r="H164" s="81" t="str">
        <f>VLOOKUP(G164,SCELTACONTRAENTE!$A$1:$B$18,2,0)</f>
        <v>04-PROCEDURA NEGOZIATA SENZA PREVIA PUBBLICAZIONE DEL BANDO</v>
      </c>
      <c r="I164" s="117" t="s">
        <v>820</v>
      </c>
      <c r="J164" s="100">
        <v>41627</v>
      </c>
      <c r="K164" s="118">
        <v>14401</v>
      </c>
      <c r="L164" s="86">
        <v>41621</v>
      </c>
      <c r="M164" s="86">
        <v>41622</v>
      </c>
      <c r="N164" s="86">
        <v>41639</v>
      </c>
      <c r="O164" s="119" t="s">
        <v>822</v>
      </c>
      <c r="P164" s="120" t="s">
        <v>823</v>
      </c>
    </row>
    <row r="165" spans="1:16" s="87" customFormat="1" ht="25.5" customHeight="1">
      <c r="A165" s="21" t="s">
        <v>824</v>
      </c>
      <c r="B165" s="73"/>
      <c r="C165" s="73" t="s">
        <v>818</v>
      </c>
      <c r="D165" s="73" t="s">
        <v>819</v>
      </c>
      <c r="E165" s="21" t="s">
        <v>825</v>
      </c>
      <c r="F165" s="21" t="s">
        <v>826</v>
      </c>
      <c r="G165" s="116">
        <v>23</v>
      </c>
      <c r="H165" s="81" t="str">
        <f>VLOOKUP(G165,SCELTACONTRAENTE!$A$1:$B$18,2,0)</f>
        <v>23-AFFIDAMENTO IN ECONOMIA - AFFIDAMENTO DIRETTO</v>
      </c>
      <c r="I165" s="117" t="s">
        <v>825</v>
      </c>
      <c r="J165" s="121">
        <v>41325</v>
      </c>
      <c r="K165" s="122">
        <v>6599</v>
      </c>
      <c r="L165" s="123">
        <v>41325</v>
      </c>
      <c r="M165" s="123">
        <v>41325</v>
      </c>
      <c r="N165" s="86">
        <v>41364</v>
      </c>
      <c r="O165" s="124" t="s">
        <v>827</v>
      </c>
      <c r="P165" s="120" t="s">
        <v>828</v>
      </c>
    </row>
    <row r="166" spans="1:16" s="87" customFormat="1" ht="25.5" customHeight="1">
      <c r="A166" s="73" t="s">
        <v>829</v>
      </c>
      <c r="B166" s="73"/>
      <c r="C166" s="73" t="s">
        <v>818</v>
      </c>
      <c r="D166" s="73" t="s">
        <v>819</v>
      </c>
      <c r="E166" s="21" t="s">
        <v>825</v>
      </c>
      <c r="F166" s="21" t="s">
        <v>826</v>
      </c>
      <c r="G166" s="116">
        <v>23</v>
      </c>
      <c r="H166" s="81" t="str">
        <f>VLOOKUP(G166,SCELTACONTRAENTE!$A$1:$B$18,2,0)</f>
        <v>23-AFFIDAMENTO IN ECONOMIA - AFFIDAMENTO DIRETTO</v>
      </c>
      <c r="I166" s="117" t="s">
        <v>825</v>
      </c>
      <c r="J166" s="121">
        <v>41325</v>
      </c>
      <c r="K166" s="125" t="s">
        <v>830</v>
      </c>
      <c r="L166" s="123">
        <v>41325</v>
      </c>
      <c r="M166" s="123">
        <v>41325</v>
      </c>
      <c r="N166" s="86">
        <v>41364</v>
      </c>
      <c r="O166" s="124" t="s">
        <v>827</v>
      </c>
      <c r="P166" s="120" t="s">
        <v>831</v>
      </c>
    </row>
    <row r="167" spans="1:16" s="87" customFormat="1" ht="25.5" customHeight="1">
      <c r="A167" s="73" t="s">
        <v>832</v>
      </c>
      <c r="B167" s="73"/>
      <c r="C167" s="73" t="s">
        <v>818</v>
      </c>
      <c r="D167" s="73" t="s">
        <v>819</v>
      </c>
      <c r="E167" s="21" t="s">
        <v>825</v>
      </c>
      <c r="F167" s="21" t="s">
        <v>826</v>
      </c>
      <c r="G167" s="116">
        <v>23</v>
      </c>
      <c r="H167" s="81" t="str">
        <f>VLOOKUP(G167,SCELTACONTRAENTE!$A$1:$B$18,2,0)</f>
        <v>23-AFFIDAMENTO IN ECONOMIA - AFFIDAMENTO DIRETTO</v>
      </c>
      <c r="I167" s="117" t="s">
        <v>825</v>
      </c>
      <c r="J167" s="121">
        <v>41325</v>
      </c>
      <c r="K167" s="125" t="s">
        <v>830</v>
      </c>
      <c r="L167" s="123">
        <v>41325</v>
      </c>
      <c r="M167" s="123">
        <v>41325</v>
      </c>
      <c r="N167" s="86">
        <v>41455</v>
      </c>
      <c r="O167" s="124" t="s">
        <v>827</v>
      </c>
      <c r="P167" s="120" t="s">
        <v>833</v>
      </c>
    </row>
    <row r="168" spans="1:16" s="87" customFormat="1" ht="25.5" customHeight="1">
      <c r="A168" s="73" t="s">
        <v>834</v>
      </c>
      <c r="B168" s="73"/>
      <c r="C168" s="73" t="s">
        <v>818</v>
      </c>
      <c r="D168" s="73" t="s">
        <v>819</v>
      </c>
      <c r="E168" s="21" t="s">
        <v>825</v>
      </c>
      <c r="F168" s="21" t="s">
        <v>826</v>
      </c>
      <c r="G168" s="116">
        <v>23</v>
      </c>
      <c r="H168" s="81" t="str">
        <f>VLOOKUP(G168,SCELTACONTRAENTE!$A$1:$B$18,2,0)</f>
        <v>23-AFFIDAMENTO IN ECONOMIA - AFFIDAMENTO DIRETTO</v>
      </c>
      <c r="I168" s="117" t="s">
        <v>825</v>
      </c>
      <c r="J168" s="121">
        <v>41325</v>
      </c>
      <c r="K168" s="125" t="s">
        <v>830</v>
      </c>
      <c r="L168" s="123">
        <v>41325</v>
      </c>
      <c r="M168" s="123">
        <v>41325</v>
      </c>
      <c r="N168" s="86">
        <v>41455</v>
      </c>
      <c r="O168" s="124" t="s">
        <v>827</v>
      </c>
      <c r="P168" s="120" t="s">
        <v>833</v>
      </c>
    </row>
    <row r="169" spans="1:16" s="87" customFormat="1" ht="25.5" customHeight="1">
      <c r="A169" s="21" t="s">
        <v>835</v>
      </c>
      <c r="B169" s="21"/>
      <c r="C169" s="73" t="s">
        <v>818</v>
      </c>
      <c r="D169" s="73" t="s">
        <v>819</v>
      </c>
      <c r="E169" s="21" t="s">
        <v>825</v>
      </c>
      <c r="F169" s="21" t="s">
        <v>826</v>
      </c>
      <c r="G169" s="116">
        <v>23</v>
      </c>
      <c r="H169" s="81" t="str">
        <f>VLOOKUP(G169,SCELTACONTRAENTE!$A$1:$B$18,2,0)</f>
        <v>23-AFFIDAMENTO IN ECONOMIA - AFFIDAMENTO DIRETTO</v>
      </c>
      <c r="I169" s="117" t="s">
        <v>825</v>
      </c>
      <c r="J169" s="121">
        <v>41325</v>
      </c>
      <c r="K169" s="125" t="s">
        <v>830</v>
      </c>
      <c r="L169" s="123">
        <v>41325</v>
      </c>
      <c r="M169" s="123">
        <v>41325</v>
      </c>
      <c r="N169" s="86">
        <v>41455</v>
      </c>
      <c r="O169" s="124" t="s">
        <v>827</v>
      </c>
      <c r="P169" s="120" t="s">
        <v>836</v>
      </c>
    </row>
    <row r="170" spans="1:16" s="87" customFormat="1" ht="25.5" customHeight="1">
      <c r="A170" s="97" t="s">
        <v>837</v>
      </c>
      <c r="B170" s="97"/>
      <c r="C170" s="73" t="s">
        <v>818</v>
      </c>
      <c r="D170" s="73" t="s">
        <v>819</v>
      </c>
      <c r="E170" s="21" t="s">
        <v>825</v>
      </c>
      <c r="F170" s="21" t="s">
        <v>826</v>
      </c>
      <c r="G170" s="116">
        <v>23</v>
      </c>
      <c r="H170" s="81" t="str">
        <f>VLOOKUP(G170,SCELTACONTRAENTE!$A$1:$B$18,2,0)</f>
        <v>23-AFFIDAMENTO IN ECONOMIA - AFFIDAMENTO DIRETTO</v>
      </c>
      <c r="I170" s="117" t="s">
        <v>825</v>
      </c>
      <c r="J170" s="121">
        <v>41325</v>
      </c>
      <c r="K170" s="125" t="s">
        <v>830</v>
      </c>
      <c r="L170" s="123">
        <v>41325</v>
      </c>
      <c r="M170" s="123">
        <v>41325</v>
      </c>
      <c r="N170" s="86">
        <v>41455</v>
      </c>
      <c r="O170" s="124" t="s">
        <v>827</v>
      </c>
      <c r="P170" s="120" t="s">
        <v>838</v>
      </c>
    </row>
    <row r="171" spans="1:16" s="87" customFormat="1" ht="25.5" customHeight="1">
      <c r="A171" s="93" t="s">
        <v>839</v>
      </c>
      <c r="B171" s="93"/>
      <c r="C171" s="73" t="s">
        <v>818</v>
      </c>
      <c r="D171" s="73" t="s">
        <v>819</v>
      </c>
      <c r="E171" s="21" t="s">
        <v>825</v>
      </c>
      <c r="F171" s="21" t="s">
        <v>826</v>
      </c>
      <c r="G171" s="116">
        <v>23</v>
      </c>
      <c r="H171" s="81" t="str">
        <f>VLOOKUP(G171,SCELTACONTRAENTE!$A$1:$B$18,2,0)</f>
        <v>23-AFFIDAMENTO IN ECONOMIA - AFFIDAMENTO DIRETTO</v>
      </c>
      <c r="I171" s="117" t="s">
        <v>825</v>
      </c>
      <c r="J171" s="121">
        <v>41325</v>
      </c>
      <c r="K171" s="125" t="s">
        <v>830</v>
      </c>
      <c r="L171" s="123">
        <v>41325</v>
      </c>
      <c r="M171" s="123">
        <v>41325</v>
      </c>
      <c r="N171" s="86">
        <v>41455</v>
      </c>
      <c r="O171" s="124" t="s">
        <v>827</v>
      </c>
      <c r="P171" s="120" t="s">
        <v>840</v>
      </c>
    </row>
    <row r="172" spans="1:16" s="87" customFormat="1" ht="25.5" customHeight="1">
      <c r="A172" s="93" t="s">
        <v>841</v>
      </c>
      <c r="B172" s="93"/>
      <c r="C172" s="73" t="s">
        <v>818</v>
      </c>
      <c r="D172" s="73" t="s">
        <v>819</v>
      </c>
      <c r="E172" s="21" t="s">
        <v>825</v>
      </c>
      <c r="F172" s="21" t="s">
        <v>826</v>
      </c>
      <c r="G172" s="116">
        <v>23</v>
      </c>
      <c r="H172" s="81" t="str">
        <f>VLOOKUP(G172,SCELTACONTRAENTE!$A$1:$B$18,2,0)</f>
        <v>23-AFFIDAMENTO IN ECONOMIA - AFFIDAMENTO DIRETTO</v>
      </c>
      <c r="I172" s="117" t="s">
        <v>825</v>
      </c>
      <c r="J172" s="121">
        <v>41325</v>
      </c>
      <c r="K172" s="125" t="s">
        <v>830</v>
      </c>
      <c r="L172" s="123">
        <v>41325</v>
      </c>
      <c r="M172" s="123">
        <v>41325</v>
      </c>
      <c r="N172" s="86">
        <v>41455</v>
      </c>
      <c r="O172" s="124" t="s">
        <v>827</v>
      </c>
      <c r="P172" s="120" t="s">
        <v>842</v>
      </c>
    </row>
    <row r="173" spans="1:16" s="87" customFormat="1" ht="25.5" customHeight="1">
      <c r="A173" s="115" t="s">
        <v>843</v>
      </c>
      <c r="B173" s="93"/>
      <c r="C173" s="73" t="s">
        <v>818</v>
      </c>
      <c r="D173" s="73" t="s">
        <v>819</v>
      </c>
      <c r="E173" s="21" t="s">
        <v>825</v>
      </c>
      <c r="F173" s="21" t="s">
        <v>826</v>
      </c>
      <c r="G173" s="116">
        <v>23</v>
      </c>
      <c r="H173" s="81" t="str">
        <f>VLOOKUP(G173,SCELTACONTRAENTE!$A$1:$B$18,2,0)</f>
        <v>23-AFFIDAMENTO IN ECONOMIA - AFFIDAMENTO DIRETTO</v>
      </c>
      <c r="I173" s="117" t="s">
        <v>825</v>
      </c>
      <c r="J173" s="121">
        <v>41325</v>
      </c>
      <c r="K173" s="125" t="s">
        <v>830</v>
      </c>
      <c r="L173" s="123">
        <v>41325</v>
      </c>
      <c r="M173" s="123">
        <v>41325</v>
      </c>
      <c r="N173" s="86">
        <v>41547</v>
      </c>
      <c r="O173" s="124" t="s">
        <v>827</v>
      </c>
      <c r="P173" s="120" t="s">
        <v>828</v>
      </c>
    </row>
    <row r="174" spans="1:16" s="87" customFormat="1" ht="25.5" customHeight="1">
      <c r="A174" s="93" t="s">
        <v>844</v>
      </c>
      <c r="B174" s="93"/>
      <c r="C174" s="73" t="s">
        <v>818</v>
      </c>
      <c r="D174" s="73" t="s">
        <v>819</v>
      </c>
      <c r="E174" s="21" t="s">
        <v>825</v>
      </c>
      <c r="F174" s="21" t="s">
        <v>826</v>
      </c>
      <c r="G174" s="116">
        <v>23</v>
      </c>
      <c r="H174" s="81" t="str">
        <f>VLOOKUP(G174,SCELTACONTRAENTE!$A$1:$B$18,2,0)</f>
        <v>23-AFFIDAMENTO IN ECONOMIA - AFFIDAMENTO DIRETTO</v>
      </c>
      <c r="I174" s="117" t="s">
        <v>825</v>
      </c>
      <c r="J174" s="121">
        <v>41325</v>
      </c>
      <c r="K174" s="125" t="s">
        <v>830</v>
      </c>
      <c r="L174" s="123">
        <v>41325</v>
      </c>
      <c r="M174" s="123">
        <v>41325</v>
      </c>
      <c r="N174" s="86">
        <v>41639</v>
      </c>
      <c r="O174" s="124" t="s">
        <v>827</v>
      </c>
      <c r="P174" s="126">
        <v>0</v>
      </c>
    </row>
    <row r="175" spans="1:16" s="87" customFormat="1" ht="25.5" customHeight="1">
      <c r="A175" s="93" t="s">
        <v>845</v>
      </c>
      <c r="B175" s="93"/>
      <c r="C175" s="73" t="s">
        <v>818</v>
      </c>
      <c r="D175" s="73" t="s">
        <v>819</v>
      </c>
      <c r="E175" s="21" t="s">
        <v>825</v>
      </c>
      <c r="F175" s="21" t="s">
        <v>826</v>
      </c>
      <c r="G175" s="116">
        <v>23</v>
      </c>
      <c r="H175" s="81" t="str">
        <f>VLOOKUP(G175,SCELTACONTRAENTE!$A$1:$B$18,2,0)</f>
        <v>23-AFFIDAMENTO IN ECONOMIA - AFFIDAMENTO DIRETTO</v>
      </c>
      <c r="I175" s="117" t="s">
        <v>825</v>
      </c>
      <c r="J175" s="127">
        <v>41325</v>
      </c>
      <c r="K175" s="125" t="s">
        <v>830</v>
      </c>
      <c r="L175" s="123">
        <v>41325</v>
      </c>
      <c r="M175" s="123">
        <v>41325</v>
      </c>
      <c r="N175" s="86">
        <v>41639</v>
      </c>
      <c r="O175" s="124" t="s">
        <v>827</v>
      </c>
      <c r="P175" s="126">
        <v>0</v>
      </c>
    </row>
    <row r="176" spans="1:16" s="87" customFormat="1" ht="25.5" customHeight="1">
      <c r="A176" s="93" t="s">
        <v>846</v>
      </c>
      <c r="B176" s="93"/>
      <c r="C176" s="73" t="s">
        <v>818</v>
      </c>
      <c r="D176" s="73" t="s">
        <v>819</v>
      </c>
      <c r="E176" s="21" t="s">
        <v>825</v>
      </c>
      <c r="F176" s="21" t="s">
        <v>826</v>
      </c>
      <c r="G176" s="116">
        <v>23</v>
      </c>
      <c r="H176" s="81" t="str">
        <f>VLOOKUP(G176,SCELTACONTRAENTE!$A$1:$B$18,2,0)</f>
        <v>23-AFFIDAMENTO IN ECONOMIA - AFFIDAMENTO DIRETTO</v>
      </c>
      <c r="I176" s="117" t="s">
        <v>825</v>
      </c>
      <c r="J176" s="127">
        <v>41325</v>
      </c>
      <c r="K176" s="125" t="s">
        <v>830</v>
      </c>
      <c r="L176" s="123">
        <v>41325</v>
      </c>
      <c r="M176" s="123">
        <v>41325</v>
      </c>
      <c r="N176" s="86">
        <v>41639</v>
      </c>
      <c r="O176" s="124" t="s">
        <v>827</v>
      </c>
      <c r="P176" s="120">
        <v>0</v>
      </c>
    </row>
    <row r="177" spans="1:16" s="87" customFormat="1" ht="25.5" customHeight="1">
      <c r="A177" s="93" t="s">
        <v>847</v>
      </c>
      <c r="B177" s="93"/>
      <c r="C177" s="73" t="s">
        <v>818</v>
      </c>
      <c r="D177" s="73" t="s">
        <v>819</v>
      </c>
      <c r="E177" s="21" t="s">
        <v>825</v>
      </c>
      <c r="F177" s="21" t="s">
        <v>826</v>
      </c>
      <c r="G177" s="116">
        <v>23</v>
      </c>
      <c r="H177" s="81" t="str">
        <f>VLOOKUP(G177,SCELTACONTRAENTE!$A$1:$B$18,2,0)</f>
        <v>23-AFFIDAMENTO IN ECONOMIA - AFFIDAMENTO DIRETTO</v>
      </c>
      <c r="I177" s="117" t="s">
        <v>825</v>
      </c>
      <c r="J177" s="127">
        <v>41325</v>
      </c>
      <c r="K177" s="125" t="s">
        <v>830</v>
      </c>
      <c r="L177" s="123">
        <v>41325</v>
      </c>
      <c r="M177" s="123">
        <v>41325</v>
      </c>
      <c r="N177" s="86">
        <v>41639</v>
      </c>
      <c r="O177" s="124" t="s">
        <v>827</v>
      </c>
      <c r="P177" s="120">
        <v>0</v>
      </c>
    </row>
    <row r="178" spans="1:16" s="87" customFormat="1" ht="25.5" customHeight="1">
      <c r="A178" s="93" t="s">
        <v>848</v>
      </c>
      <c r="B178" s="93"/>
      <c r="C178" s="73" t="s">
        <v>818</v>
      </c>
      <c r="D178" s="73" t="s">
        <v>819</v>
      </c>
      <c r="E178" s="21" t="s">
        <v>825</v>
      </c>
      <c r="F178" s="21" t="s">
        <v>826</v>
      </c>
      <c r="G178" s="116">
        <v>23</v>
      </c>
      <c r="H178" s="81" t="str">
        <f>VLOOKUP(G178,SCELTACONTRAENTE!$A$1:$B$18,2,0)</f>
        <v>23-AFFIDAMENTO IN ECONOMIA - AFFIDAMENTO DIRETTO</v>
      </c>
      <c r="I178" s="128" t="s">
        <v>849</v>
      </c>
      <c r="J178" s="127">
        <v>41621</v>
      </c>
      <c r="K178" s="129">
        <v>2050</v>
      </c>
      <c r="L178" s="86">
        <v>41621</v>
      </c>
      <c r="M178" s="86">
        <v>41621</v>
      </c>
      <c r="N178" s="86">
        <v>41639</v>
      </c>
      <c r="O178" s="130" t="s">
        <v>850</v>
      </c>
      <c r="P178" s="120">
        <v>0</v>
      </c>
    </row>
    <row r="179" spans="1:16" s="87" customFormat="1" ht="25.5" customHeight="1">
      <c r="A179" s="93" t="s">
        <v>851</v>
      </c>
      <c r="B179" s="93"/>
      <c r="C179" s="73" t="s">
        <v>818</v>
      </c>
      <c r="D179" s="73" t="s">
        <v>819</v>
      </c>
      <c r="E179" s="93" t="s">
        <v>852</v>
      </c>
      <c r="F179" s="96" t="s">
        <v>853</v>
      </c>
      <c r="G179" s="116">
        <v>23</v>
      </c>
      <c r="H179" s="81" t="str">
        <f>VLOOKUP(G179,SCELTACONTRAENTE!$A$1:$B$18,2,0)</f>
        <v>23-AFFIDAMENTO IN ECONOMIA - AFFIDAMENTO DIRETTO</v>
      </c>
      <c r="I179" s="117" t="s">
        <v>854</v>
      </c>
      <c r="J179" s="127">
        <v>41091</v>
      </c>
      <c r="K179" s="129">
        <v>224.5</v>
      </c>
      <c r="L179" s="86">
        <v>41243</v>
      </c>
      <c r="M179" s="86">
        <v>41243</v>
      </c>
      <c r="N179" s="86">
        <v>41243</v>
      </c>
      <c r="O179" s="130" t="s">
        <v>855</v>
      </c>
      <c r="P179" s="120">
        <v>224.5</v>
      </c>
    </row>
    <row r="180" spans="1:16" s="87" customFormat="1" ht="25.5" customHeight="1">
      <c r="A180" s="93" t="s">
        <v>856</v>
      </c>
      <c r="B180" s="93"/>
      <c r="C180" s="73" t="s">
        <v>818</v>
      </c>
      <c r="D180" s="73" t="s">
        <v>819</v>
      </c>
      <c r="E180" s="93" t="s">
        <v>857</v>
      </c>
      <c r="F180" s="96" t="s">
        <v>858</v>
      </c>
      <c r="G180" s="116">
        <v>23</v>
      </c>
      <c r="H180" s="81" t="str">
        <f>VLOOKUP(G180,SCELTACONTRAENTE!$A$1:$B$18,2,0)</f>
        <v>23-AFFIDAMENTO IN ECONOMIA - AFFIDAMENTO DIRETTO</v>
      </c>
      <c r="I180" s="117" t="s">
        <v>859</v>
      </c>
      <c r="J180" s="127" t="s">
        <v>860</v>
      </c>
      <c r="K180" s="129">
        <v>4110</v>
      </c>
      <c r="L180" s="86">
        <v>40904</v>
      </c>
      <c r="M180" s="86">
        <v>40904</v>
      </c>
      <c r="N180" s="86">
        <v>41274</v>
      </c>
      <c r="O180" s="130" t="s">
        <v>861</v>
      </c>
      <c r="P180" s="120">
        <v>4110</v>
      </c>
    </row>
    <row r="181" spans="1:16" s="87" customFormat="1" ht="25.5" customHeight="1">
      <c r="A181" s="131" t="s">
        <v>862</v>
      </c>
      <c r="B181" s="93"/>
      <c r="C181" s="73" t="s">
        <v>818</v>
      </c>
      <c r="D181" s="73" t="s">
        <v>819</v>
      </c>
      <c r="E181" s="93" t="s">
        <v>863</v>
      </c>
      <c r="F181" s="96" t="s">
        <v>858</v>
      </c>
      <c r="G181" s="116">
        <v>23</v>
      </c>
      <c r="H181" s="81" t="str">
        <f>VLOOKUP(G181,SCELTACONTRAENTE!$A$1:$B$18,2,0)</f>
        <v>23-AFFIDAMENTO IN ECONOMIA - AFFIDAMENTO DIRETTO</v>
      </c>
      <c r="I181" s="128" t="s">
        <v>864</v>
      </c>
      <c r="J181" s="127" t="s">
        <v>865</v>
      </c>
      <c r="K181" s="129">
        <v>740</v>
      </c>
      <c r="L181" s="86">
        <v>40541</v>
      </c>
      <c r="M181" s="86">
        <v>40541</v>
      </c>
      <c r="N181" s="86">
        <v>41274</v>
      </c>
      <c r="O181" s="130" t="s">
        <v>866</v>
      </c>
      <c r="P181" s="120">
        <v>740</v>
      </c>
    </row>
    <row r="182" spans="1:16" s="87" customFormat="1" ht="25.5" customHeight="1">
      <c r="A182" s="93" t="s">
        <v>867</v>
      </c>
      <c r="B182" s="93"/>
      <c r="C182" s="73" t="s">
        <v>818</v>
      </c>
      <c r="D182" s="73" t="s">
        <v>819</v>
      </c>
      <c r="E182" s="93" t="s">
        <v>863</v>
      </c>
      <c r="F182" s="96" t="s">
        <v>858</v>
      </c>
      <c r="G182" s="116">
        <v>23</v>
      </c>
      <c r="H182" s="81" t="str">
        <f>VLOOKUP(G182,SCELTACONTRAENTE!$A$1:$B$18,2,0)</f>
        <v>23-AFFIDAMENTO IN ECONOMIA - AFFIDAMENTO DIRETTO</v>
      </c>
      <c r="I182" s="128" t="s">
        <v>864</v>
      </c>
      <c r="J182" s="127" t="s">
        <v>868</v>
      </c>
      <c r="K182" s="129">
        <v>550</v>
      </c>
      <c r="L182" s="86">
        <v>40974</v>
      </c>
      <c r="M182" s="86">
        <v>40974</v>
      </c>
      <c r="N182" s="86">
        <v>41260</v>
      </c>
      <c r="O182" s="130" t="s">
        <v>866</v>
      </c>
      <c r="P182" s="120">
        <v>110</v>
      </c>
    </row>
    <row r="183" spans="1:16" s="87" customFormat="1" ht="25.5" customHeight="1">
      <c r="A183" s="93" t="s">
        <v>869</v>
      </c>
      <c r="B183" s="93"/>
      <c r="C183" s="73" t="s">
        <v>818</v>
      </c>
      <c r="D183" s="73" t="s">
        <v>819</v>
      </c>
      <c r="E183" s="93" t="s">
        <v>863</v>
      </c>
      <c r="F183" s="96" t="s">
        <v>858</v>
      </c>
      <c r="G183" s="116">
        <v>23</v>
      </c>
      <c r="H183" s="81" t="str">
        <f>VLOOKUP(G183,SCELTACONTRAENTE!$A$1:$B$18,2,0)</f>
        <v>23-AFFIDAMENTO IN ECONOMIA - AFFIDAMENTO DIRETTO</v>
      </c>
      <c r="I183" s="128" t="s">
        <v>864</v>
      </c>
      <c r="J183" s="127" t="s">
        <v>870</v>
      </c>
      <c r="K183" s="132">
        <v>600</v>
      </c>
      <c r="L183" s="86">
        <v>40974</v>
      </c>
      <c r="M183" s="86">
        <v>40974</v>
      </c>
      <c r="N183" s="86">
        <v>41358</v>
      </c>
      <c r="O183" s="130" t="s">
        <v>866</v>
      </c>
      <c r="P183" s="120">
        <v>600</v>
      </c>
    </row>
    <row r="184" spans="1:16" s="87" customFormat="1" ht="25.5" customHeight="1">
      <c r="A184" s="115" t="s">
        <v>871</v>
      </c>
      <c r="B184" s="93"/>
      <c r="C184" s="73" t="s">
        <v>818</v>
      </c>
      <c r="D184" s="73" t="s">
        <v>819</v>
      </c>
      <c r="E184" s="93" t="s">
        <v>872</v>
      </c>
      <c r="F184" s="73" t="s">
        <v>873</v>
      </c>
      <c r="G184" s="116">
        <v>23</v>
      </c>
      <c r="H184" s="81" t="str">
        <f>VLOOKUP(G184,SCELTACONTRAENTE!$A$1:$B$18,2,0)</f>
        <v>23-AFFIDAMENTO IN ECONOMIA - AFFIDAMENTO DIRETTO</v>
      </c>
      <c r="I184" s="117" t="s">
        <v>874</v>
      </c>
      <c r="J184" s="127" t="s">
        <v>875</v>
      </c>
      <c r="K184" s="129">
        <v>170</v>
      </c>
      <c r="L184" s="86">
        <v>40721</v>
      </c>
      <c r="M184" s="86">
        <v>40721</v>
      </c>
      <c r="N184" s="86">
        <v>40721</v>
      </c>
      <c r="O184" s="130" t="s">
        <v>876</v>
      </c>
      <c r="P184" s="120">
        <v>170</v>
      </c>
    </row>
    <row r="185" spans="1:16" s="87" customFormat="1" ht="25.5" customHeight="1">
      <c r="A185" s="93" t="s">
        <v>877</v>
      </c>
      <c r="B185" s="93"/>
      <c r="C185" s="73" t="s">
        <v>818</v>
      </c>
      <c r="D185" s="73" t="s">
        <v>819</v>
      </c>
      <c r="E185" s="93" t="s">
        <v>872</v>
      </c>
      <c r="F185" s="73" t="s">
        <v>873</v>
      </c>
      <c r="G185" s="116">
        <v>23</v>
      </c>
      <c r="H185" s="81" t="str">
        <f>VLOOKUP(G185,SCELTACONTRAENTE!$A$1:$B$18,2,0)</f>
        <v>23-AFFIDAMENTO IN ECONOMIA - AFFIDAMENTO DIRETTO</v>
      </c>
      <c r="I185" s="117" t="s">
        <v>874</v>
      </c>
      <c r="J185" s="127" t="s">
        <v>878</v>
      </c>
      <c r="K185" s="129">
        <v>48.6</v>
      </c>
      <c r="L185" s="86">
        <v>40822</v>
      </c>
      <c r="M185" s="86">
        <v>40822</v>
      </c>
      <c r="N185" s="86">
        <v>40847</v>
      </c>
      <c r="O185" s="130" t="s">
        <v>876</v>
      </c>
      <c r="P185" s="120">
        <v>48.6</v>
      </c>
    </row>
    <row r="186" spans="1:16" s="87" customFormat="1" ht="25.5" customHeight="1">
      <c r="A186" s="93" t="s">
        <v>879</v>
      </c>
      <c r="B186" s="93" t="s">
        <v>880</v>
      </c>
      <c r="C186" s="73" t="s">
        <v>818</v>
      </c>
      <c r="D186" s="73" t="s">
        <v>819</v>
      </c>
      <c r="E186" s="93" t="s">
        <v>881</v>
      </c>
      <c r="F186" s="96" t="s">
        <v>858</v>
      </c>
      <c r="G186" s="116">
        <v>23</v>
      </c>
      <c r="H186" s="81" t="str">
        <f>VLOOKUP(G186,SCELTACONTRAENTE!$A$1:$B$18,2,0)</f>
        <v>23-AFFIDAMENTO IN ECONOMIA - AFFIDAMENTO DIRETTO</v>
      </c>
      <c r="I186" s="117" t="s">
        <v>882</v>
      </c>
      <c r="J186" s="117" t="s">
        <v>883</v>
      </c>
      <c r="K186" s="129">
        <v>3200</v>
      </c>
      <c r="L186" s="86">
        <v>41190</v>
      </c>
      <c r="M186" s="86">
        <v>41190</v>
      </c>
      <c r="N186" s="86">
        <v>41421</v>
      </c>
      <c r="O186" s="130" t="s">
        <v>884</v>
      </c>
      <c r="P186" s="120">
        <v>1600</v>
      </c>
    </row>
    <row r="187" spans="1:16" s="87" customFormat="1" ht="25.5" customHeight="1">
      <c r="A187" s="93" t="s">
        <v>885</v>
      </c>
      <c r="B187" s="93" t="s">
        <v>880</v>
      </c>
      <c r="C187" s="73" t="s">
        <v>818</v>
      </c>
      <c r="D187" s="73" t="s">
        <v>819</v>
      </c>
      <c r="E187" s="93" t="s">
        <v>881</v>
      </c>
      <c r="F187" s="96" t="s">
        <v>858</v>
      </c>
      <c r="G187" s="116">
        <v>23</v>
      </c>
      <c r="H187" s="81" t="str">
        <f>VLOOKUP(G187,SCELTACONTRAENTE!$A$1:$B$18,2,0)</f>
        <v>23-AFFIDAMENTO IN ECONOMIA - AFFIDAMENTO DIRETTO</v>
      </c>
      <c r="I187" s="117" t="s">
        <v>882</v>
      </c>
      <c r="J187" s="117"/>
      <c r="K187" s="129">
        <v>400</v>
      </c>
      <c r="L187" s="86"/>
      <c r="M187" s="86"/>
      <c r="N187" s="86">
        <v>41429</v>
      </c>
      <c r="O187" s="130" t="s">
        <v>884</v>
      </c>
      <c r="P187" s="120">
        <v>400</v>
      </c>
    </row>
    <row r="188" spans="1:16" s="87" customFormat="1" ht="25.5" customHeight="1">
      <c r="A188" s="93" t="s">
        <v>886</v>
      </c>
      <c r="B188" s="93"/>
      <c r="C188" s="73" t="s">
        <v>818</v>
      </c>
      <c r="D188" s="73" t="s">
        <v>819</v>
      </c>
      <c r="E188" s="93" t="s">
        <v>887</v>
      </c>
      <c r="F188" s="73" t="s">
        <v>888</v>
      </c>
      <c r="G188" s="116">
        <v>23</v>
      </c>
      <c r="H188" s="81" t="str">
        <f>VLOOKUP(G188,SCELTACONTRAENTE!$A$1:$B$18,2,0)</f>
        <v>23-AFFIDAMENTO IN ECONOMIA - AFFIDAMENTO DIRETTO</v>
      </c>
      <c r="I188" s="128" t="s">
        <v>889</v>
      </c>
      <c r="J188" s="117" t="s">
        <v>890</v>
      </c>
      <c r="K188" s="129">
        <v>410</v>
      </c>
      <c r="L188" s="86">
        <v>41263</v>
      </c>
      <c r="M188" s="86">
        <v>41263</v>
      </c>
      <c r="N188" s="86">
        <v>41425</v>
      </c>
      <c r="O188" s="130" t="s">
        <v>891</v>
      </c>
      <c r="P188" s="120">
        <v>410</v>
      </c>
    </row>
    <row r="189" spans="1:16" s="87" customFormat="1" ht="25.5" customHeight="1">
      <c r="A189" s="93" t="s">
        <v>892</v>
      </c>
      <c r="B189" s="93"/>
      <c r="C189" s="73" t="s">
        <v>818</v>
      </c>
      <c r="D189" s="73" t="s">
        <v>819</v>
      </c>
      <c r="E189" s="93" t="s">
        <v>893</v>
      </c>
      <c r="F189" s="73" t="s">
        <v>894</v>
      </c>
      <c r="G189" s="116">
        <v>23</v>
      </c>
      <c r="H189" s="81" t="str">
        <f>VLOOKUP(G189,SCELTACONTRAENTE!$A$1:$B$18,2,0)</f>
        <v>23-AFFIDAMENTO IN ECONOMIA - AFFIDAMENTO DIRETTO</v>
      </c>
      <c r="I189" s="128" t="s">
        <v>889</v>
      </c>
      <c r="J189" s="117" t="s">
        <v>895</v>
      </c>
      <c r="K189" s="129">
        <v>111.5</v>
      </c>
      <c r="L189" s="86">
        <v>41262</v>
      </c>
      <c r="M189" s="86">
        <v>41262</v>
      </c>
      <c r="N189" s="86">
        <v>41416</v>
      </c>
      <c r="O189" s="130" t="s">
        <v>896</v>
      </c>
      <c r="P189" s="120">
        <v>111.5</v>
      </c>
    </row>
    <row r="190" spans="1:16" s="87" customFormat="1" ht="25.5" customHeight="1">
      <c r="A190" s="93" t="s">
        <v>897</v>
      </c>
      <c r="B190" s="93"/>
      <c r="C190" s="73" t="s">
        <v>818</v>
      </c>
      <c r="D190" s="73" t="s">
        <v>819</v>
      </c>
      <c r="E190" s="93" t="s">
        <v>898</v>
      </c>
      <c r="F190" s="73" t="s">
        <v>899</v>
      </c>
      <c r="G190" s="116">
        <v>23</v>
      </c>
      <c r="H190" s="81" t="str">
        <f>VLOOKUP(G190,SCELTACONTRAENTE!$A$1:$B$18,2,0)</f>
        <v>23-AFFIDAMENTO IN ECONOMIA - AFFIDAMENTO DIRETTO</v>
      </c>
      <c r="I190" s="117" t="s">
        <v>900</v>
      </c>
      <c r="J190" s="117" t="s">
        <v>901</v>
      </c>
      <c r="K190" s="129">
        <v>2884.6</v>
      </c>
      <c r="L190" s="86">
        <v>41264</v>
      </c>
      <c r="M190" s="86">
        <v>41264</v>
      </c>
      <c r="N190" s="86">
        <v>41459</v>
      </c>
      <c r="O190" s="130" t="s">
        <v>902</v>
      </c>
      <c r="P190" s="120">
        <v>2884.6</v>
      </c>
    </row>
    <row r="191" spans="1:16" s="87" customFormat="1" ht="25.5" customHeight="1">
      <c r="A191" s="93" t="s">
        <v>903</v>
      </c>
      <c r="B191" s="93" t="s">
        <v>904</v>
      </c>
      <c r="C191" s="73" t="s">
        <v>818</v>
      </c>
      <c r="D191" s="73" t="s">
        <v>819</v>
      </c>
      <c r="E191" s="93" t="s">
        <v>905</v>
      </c>
      <c r="F191" s="96" t="s">
        <v>858</v>
      </c>
      <c r="G191" s="116">
        <v>23</v>
      </c>
      <c r="H191" s="81" t="str">
        <f>VLOOKUP(G191,SCELTACONTRAENTE!$A$1:$B$18,2,0)</f>
        <v>23-AFFIDAMENTO IN ECONOMIA - AFFIDAMENTO DIRETTO</v>
      </c>
      <c r="I191" s="117" t="s">
        <v>906</v>
      </c>
      <c r="J191" s="117" t="s">
        <v>907</v>
      </c>
      <c r="K191" s="129">
        <v>8250</v>
      </c>
      <c r="L191" s="86">
        <v>41449</v>
      </c>
      <c r="M191" s="86">
        <v>41449</v>
      </c>
      <c r="N191" s="86"/>
      <c r="O191" s="130" t="s">
        <v>908</v>
      </c>
      <c r="P191" s="120">
        <v>7612.49</v>
      </c>
    </row>
    <row r="192" spans="1:16" s="87" customFormat="1" ht="25.5" customHeight="1">
      <c r="A192" s="93" t="s">
        <v>909</v>
      </c>
      <c r="B192" s="93"/>
      <c r="C192" s="73" t="s">
        <v>818</v>
      </c>
      <c r="D192" s="73" t="s">
        <v>819</v>
      </c>
      <c r="E192" s="93" t="s">
        <v>893</v>
      </c>
      <c r="F192" s="73" t="s">
        <v>910</v>
      </c>
      <c r="G192" s="116">
        <v>23</v>
      </c>
      <c r="H192" s="81" t="str">
        <f>VLOOKUP(G192,SCELTACONTRAENTE!$A$1:$B$18,2,0)</f>
        <v>23-AFFIDAMENTO IN ECONOMIA - AFFIDAMENTO DIRETTO</v>
      </c>
      <c r="I192" s="117" t="s">
        <v>911</v>
      </c>
      <c r="J192" s="117" t="s">
        <v>912</v>
      </c>
      <c r="K192" s="129">
        <v>185</v>
      </c>
      <c r="L192" s="86">
        <v>41264</v>
      </c>
      <c r="M192" s="86">
        <v>41264</v>
      </c>
      <c r="N192" s="86">
        <v>41557</v>
      </c>
      <c r="O192" s="130" t="s">
        <v>896</v>
      </c>
      <c r="P192" s="120">
        <v>185</v>
      </c>
    </row>
    <row r="193" spans="1:16" s="87" customFormat="1" ht="25.5" customHeight="1">
      <c r="A193" s="93" t="s">
        <v>913</v>
      </c>
      <c r="B193" s="93"/>
      <c r="C193" s="73" t="s">
        <v>818</v>
      </c>
      <c r="D193" s="73" t="s">
        <v>819</v>
      </c>
      <c r="E193" s="93" t="s">
        <v>893</v>
      </c>
      <c r="F193" s="73" t="s">
        <v>894</v>
      </c>
      <c r="G193" s="116">
        <v>23</v>
      </c>
      <c r="H193" s="81" t="str">
        <f>VLOOKUP(G193,SCELTACONTRAENTE!$A$1:$B$18,2,0)</f>
        <v>23-AFFIDAMENTO IN ECONOMIA - AFFIDAMENTO DIRETTO</v>
      </c>
      <c r="I193" s="128" t="s">
        <v>889</v>
      </c>
      <c r="J193" s="133" t="s">
        <v>914</v>
      </c>
      <c r="K193" s="129">
        <v>115</v>
      </c>
      <c r="L193" s="86">
        <v>41264</v>
      </c>
      <c r="M193" s="134" t="s">
        <v>915</v>
      </c>
      <c r="N193" s="86">
        <v>41562</v>
      </c>
      <c r="O193" s="130" t="s">
        <v>896</v>
      </c>
      <c r="P193" s="120">
        <v>115</v>
      </c>
    </row>
    <row r="194" spans="1:16" s="87" customFormat="1" ht="25.5" customHeight="1">
      <c r="A194" s="93" t="s">
        <v>916</v>
      </c>
      <c r="B194" s="93"/>
      <c r="C194" s="73" t="s">
        <v>818</v>
      </c>
      <c r="D194" s="73" t="s">
        <v>819</v>
      </c>
      <c r="E194" s="93" t="s">
        <v>917</v>
      </c>
      <c r="F194" s="96" t="s">
        <v>858</v>
      </c>
      <c r="G194" s="116">
        <v>23</v>
      </c>
      <c r="H194" s="81" t="str">
        <f>VLOOKUP(G194,SCELTACONTRAENTE!$A$1:$B$18,2,0)</f>
        <v>23-AFFIDAMENTO IN ECONOMIA - AFFIDAMENTO DIRETTO</v>
      </c>
      <c r="I194" s="128" t="s">
        <v>864</v>
      </c>
      <c r="J194" s="127" t="s">
        <v>918</v>
      </c>
      <c r="K194" s="135" t="s">
        <v>919</v>
      </c>
      <c r="L194" s="86">
        <v>40974</v>
      </c>
      <c r="M194" s="86">
        <v>40974</v>
      </c>
      <c r="N194" s="86">
        <v>40996</v>
      </c>
      <c r="O194" s="130" t="s">
        <v>866</v>
      </c>
      <c r="P194" s="120">
        <v>220</v>
      </c>
    </row>
    <row r="195" spans="1:16" s="87" customFormat="1" ht="25.5" customHeight="1">
      <c r="A195" s="93" t="s">
        <v>920</v>
      </c>
      <c r="B195" s="93"/>
      <c r="C195" s="73" t="s">
        <v>818</v>
      </c>
      <c r="D195" s="73" t="s">
        <v>819</v>
      </c>
      <c r="E195" s="93" t="s">
        <v>921</v>
      </c>
      <c r="F195" s="73" t="s">
        <v>922</v>
      </c>
      <c r="G195" s="116">
        <v>23</v>
      </c>
      <c r="H195" s="81" t="str">
        <f>VLOOKUP(G195,SCELTACONTRAENTE!$A$1:$B$18,2,0)</f>
        <v>23-AFFIDAMENTO IN ECONOMIA - AFFIDAMENTO DIRETTO</v>
      </c>
      <c r="I195" s="117" t="s">
        <v>923</v>
      </c>
      <c r="J195" s="117" t="s">
        <v>924</v>
      </c>
      <c r="K195" s="129">
        <v>760</v>
      </c>
      <c r="L195" s="86">
        <v>41264</v>
      </c>
      <c r="M195" s="86">
        <v>41264</v>
      </c>
      <c r="N195" s="86">
        <v>41600</v>
      </c>
      <c r="O195" s="130" t="s">
        <v>925</v>
      </c>
      <c r="P195" s="120">
        <v>760</v>
      </c>
    </row>
    <row r="196" spans="1:16" s="87" customFormat="1" ht="25.5" customHeight="1">
      <c r="A196" s="115" t="s">
        <v>926</v>
      </c>
      <c r="B196" s="93"/>
      <c r="C196" s="73" t="s">
        <v>818</v>
      </c>
      <c r="D196" s="73" t="s">
        <v>819</v>
      </c>
      <c r="E196" s="93" t="s">
        <v>927</v>
      </c>
      <c r="F196" s="96" t="s">
        <v>858</v>
      </c>
      <c r="G196" s="116">
        <v>23</v>
      </c>
      <c r="H196" s="81" t="str">
        <f>VLOOKUP(G196,SCELTACONTRAENTE!$A$1:$B$18,2,0)</f>
        <v>23-AFFIDAMENTO IN ECONOMIA - AFFIDAMENTO DIRETTO</v>
      </c>
      <c r="I196" s="117" t="s">
        <v>928</v>
      </c>
      <c r="J196" s="117"/>
      <c r="K196" s="129">
        <v>3550</v>
      </c>
      <c r="L196" s="86">
        <v>41628</v>
      </c>
      <c r="M196" s="86">
        <v>41628</v>
      </c>
      <c r="N196" s="134" t="s">
        <v>929</v>
      </c>
      <c r="O196" s="130" t="s">
        <v>930</v>
      </c>
      <c r="P196" s="120">
        <v>0</v>
      </c>
    </row>
    <row r="197" spans="1:16" s="87" customFormat="1" ht="25.5" customHeight="1">
      <c r="A197" s="93" t="s">
        <v>931</v>
      </c>
      <c r="B197" s="93"/>
      <c r="C197" s="73" t="s">
        <v>818</v>
      </c>
      <c r="D197" s="73" t="s">
        <v>819</v>
      </c>
      <c r="E197" s="93" t="s">
        <v>852</v>
      </c>
      <c r="F197" s="73" t="s">
        <v>932</v>
      </c>
      <c r="G197" s="116">
        <v>23</v>
      </c>
      <c r="H197" s="81" t="str">
        <f>VLOOKUP(G197,SCELTACONTRAENTE!$A$1:$B$18,2,0)</f>
        <v>23-AFFIDAMENTO IN ECONOMIA - AFFIDAMENTO DIRETTO</v>
      </c>
      <c r="I197" s="136" t="s">
        <v>854</v>
      </c>
      <c r="J197" s="136" t="s">
        <v>933</v>
      </c>
      <c r="K197" s="129">
        <v>211</v>
      </c>
      <c r="L197" s="86">
        <v>41264</v>
      </c>
      <c r="M197" s="86">
        <v>41597</v>
      </c>
      <c r="N197" s="134">
        <v>41607</v>
      </c>
      <c r="O197" s="130" t="s">
        <v>855</v>
      </c>
      <c r="P197" s="120">
        <v>0</v>
      </c>
    </row>
    <row r="198" spans="1:16" s="87" customFormat="1" ht="25.5" customHeight="1">
      <c r="A198" s="93" t="s">
        <v>934</v>
      </c>
      <c r="B198" s="93"/>
      <c r="C198" s="73" t="s">
        <v>818</v>
      </c>
      <c r="D198" s="73" t="s">
        <v>819</v>
      </c>
      <c r="E198" s="93" t="s">
        <v>935</v>
      </c>
      <c r="F198" s="96" t="s">
        <v>858</v>
      </c>
      <c r="G198" s="116">
        <v>23</v>
      </c>
      <c r="H198" s="81" t="str">
        <f>VLOOKUP(G198,SCELTACONTRAENTE!$A$1:$B$18,2,0)</f>
        <v>23-AFFIDAMENTO IN ECONOMIA - AFFIDAMENTO DIRETTO</v>
      </c>
      <c r="I198" s="136" t="s">
        <v>936</v>
      </c>
      <c r="J198" s="136" t="s">
        <v>937</v>
      </c>
      <c r="K198" s="129">
        <v>5000</v>
      </c>
      <c r="L198" s="86">
        <v>41264</v>
      </c>
      <c r="M198" s="86">
        <v>41264</v>
      </c>
      <c r="N198" s="134" t="s">
        <v>929</v>
      </c>
      <c r="O198" s="130" t="s">
        <v>938</v>
      </c>
      <c r="P198" s="120">
        <v>0</v>
      </c>
    </row>
    <row r="199" spans="1:16" s="87" customFormat="1" ht="25.5" customHeight="1">
      <c r="A199" s="93" t="s">
        <v>939</v>
      </c>
      <c r="B199" s="93"/>
      <c r="C199" s="73" t="s">
        <v>818</v>
      </c>
      <c r="D199" s="73" t="s">
        <v>819</v>
      </c>
      <c r="E199" s="93" t="s">
        <v>940</v>
      </c>
      <c r="F199" s="21" t="s">
        <v>826</v>
      </c>
      <c r="G199" s="116">
        <v>23</v>
      </c>
      <c r="H199" s="81" t="str">
        <f>VLOOKUP(G199,SCELTACONTRAENTE!$A$1:$B$18,2,0)</f>
        <v>23-AFFIDAMENTO IN ECONOMIA - AFFIDAMENTO DIRETTO</v>
      </c>
      <c r="I199" s="136" t="s">
        <v>941</v>
      </c>
      <c r="J199" s="136"/>
      <c r="K199" s="129">
        <v>3000</v>
      </c>
      <c r="L199" s="86">
        <v>41258</v>
      </c>
      <c r="M199" s="86">
        <v>41258</v>
      </c>
      <c r="N199" s="86">
        <v>41274</v>
      </c>
      <c r="O199" s="130" t="s">
        <v>942</v>
      </c>
      <c r="P199" s="120" t="s">
        <v>828</v>
      </c>
    </row>
    <row r="200" spans="1:16" s="87" customFormat="1" ht="25.5" customHeight="1">
      <c r="A200" s="93" t="s">
        <v>943</v>
      </c>
      <c r="B200" s="93"/>
      <c r="C200" s="73" t="s">
        <v>818</v>
      </c>
      <c r="D200" s="73" t="s">
        <v>819</v>
      </c>
      <c r="E200" s="115" t="s">
        <v>944</v>
      </c>
      <c r="F200" s="21" t="s">
        <v>826</v>
      </c>
      <c r="G200" s="116">
        <v>23</v>
      </c>
      <c r="H200" s="81" t="str">
        <f>VLOOKUP(G200,SCELTACONTRAENTE!$A$1:$B$18,2,0)</f>
        <v>23-AFFIDAMENTO IN ECONOMIA - AFFIDAMENTO DIRETTO</v>
      </c>
      <c r="I200" s="136" t="s">
        <v>945</v>
      </c>
      <c r="J200" s="137">
        <v>40910</v>
      </c>
      <c r="K200" s="138">
        <v>5000</v>
      </c>
      <c r="L200" s="86">
        <v>40910</v>
      </c>
      <c r="M200" s="86">
        <v>40910</v>
      </c>
      <c r="N200" s="86">
        <v>41274</v>
      </c>
      <c r="O200" s="130" t="s">
        <v>946</v>
      </c>
      <c r="P200" s="120" t="s">
        <v>947</v>
      </c>
    </row>
    <row r="201" spans="1:16" s="87" customFormat="1" ht="25.5" customHeight="1">
      <c r="A201" s="93" t="s">
        <v>948</v>
      </c>
      <c r="B201" s="93"/>
      <c r="C201" s="73" t="s">
        <v>818</v>
      </c>
      <c r="D201" s="73" t="s">
        <v>819</v>
      </c>
      <c r="E201" s="93" t="s">
        <v>949</v>
      </c>
      <c r="F201" s="21" t="s">
        <v>826</v>
      </c>
      <c r="G201" s="116">
        <v>23</v>
      </c>
      <c r="H201" s="81" t="str">
        <f>VLOOKUP(G201,SCELTACONTRAENTE!$A$1:$B$18,2,0)</f>
        <v>23-AFFIDAMENTO IN ECONOMIA - AFFIDAMENTO DIRETTO</v>
      </c>
      <c r="I201" s="136" t="s">
        <v>941</v>
      </c>
      <c r="J201" s="136"/>
      <c r="K201" s="125" t="s">
        <v>950</v>
      </c>
      <c r="L201" s="86">
        <v>41258</v>
      </c>
      <c r="M201" s="86">
        <v>41258</v>
      </c>
      <c r="N201" s="86">
        <v>41274</v>
      </c>
      <c r="O201" s="130" t="s">
        <v>942</v>
      </c>
      <c r="P201" s="120" t="s">
        <v>951</v>
      </c>
    </row>
    <row r="202" spans="1:16" s="87" customFormat="1" ht="25.5" customHeight="1">
      <c r="A202" s="93" t="s">
        <v>952</v>
      </c>
      <c r="B202" s="93"/>
      <c r="C202" s="73" t="s">
        <v>818</v>
      </c>
      <c r="D202" s="73" t="s">
        <v>819</v>
      </c>
      <c r="E202" s="93" t="s">
        <v>949</v>
      </c>
      <c r="F202" s="21" t="s">
        <v>826</v>
      </c>
      <c r="G202" s="116">
        <v>23</v>
      </c>
      <c r="H202" s="81" t="str">
        <f>VLOOKUP(G202,SCELTACONTRAENTE!$A$1:$B$18,2,0)</f>
        <v>23-AFFIDAMENTO IN ECONOMIA - AFFIDAMENTO DIRETTO</v>
      </c>
      <c r="I202" s="136" t="s">
        <v>941</v>
      </c>
      <c r="J202" s="136"/>
      <c r="K202" s="125" t="s">
        <v>950</v>
      </c>
      <c r="L202" s="86">
        <v>41258</v>
      </c>
      <c r="M202" s="86">
        <v>41258</v>
      </c>
      <c r="N202" s="86">
        <v>41274</v>
      </c>
      <c r="O202" s="130" t="s">
        <v>942</v>
      </c>
      <c r="P202" s="120">
        <v>1078</v>
      </c>
    </row>
    <row r="203" spans="1:16" s="149" customFormat="1" ht="36.75" customHeight="1">
      <c r="A203" s="139" t="s">
        <v>953</v>
      </c>
      <c r="B203" s="140" t="s">
        <v>57</v>
      </c>
      <c r="C203" s="139" t="s">
        <v>162</v>
      </c>
      <c r="D203" s="139" t="s">
        <v>163</v>
      </c>
      <c r="E203" s="139" t="s">
        <v>954</v>
      </c>
      <c r="F203" s="141" t="s">
        <v>955</v>
      </c>
      <c r="G203" s="142">
        <v>27</v>
      </c>
      <c r="H203" s="143" t="str">
        <f>VLOOKUP(G203,SCELTACONTRAENTE!$A$1:$B$18,2,0)</f>
        <v>27-CONFRONTO COMPETITIVO IN ADESIONE AD ACCORDO QUADRO/CONVENZIONE</v>
      </c>
      <c r="I203" s="144" t="s">
        <v>956</v>
      </c>
      <c r="J203" s="145">
        <v>41267</v>
      </c>
      <c r="K203" s="146">
        <v>15000</v>
      </c>
      <c r="L203" s="147">
        <v>41267</v>
      </c>
      <c r="M203" s="148" t="s">
        <v>957</v>
      </c>
      <c r="N203" s="148" t="s">
        <v>958</v>
      </c>
      <c r="O203" s="139" t="s">
        <v>959</v>
      </c>
      <c r="P203" s="45"/>
    </row>
    <row r="204" spans="1:16" s="158" customFormat="1" ht="36.75" customHeight="1">
      <c r="A204" s="150" t="s">
        <v>960</v>
      </c>
      <c r="B204" s="151" t="s">
        <v>57</v>
      </c>
      <c r="C204" s="150" t="s">
        <v>162</v>
      </c>
      <c r="D204" s="150" t="s">
        <v>163</v>
      </c>
      <c r="E204" s="150" t="s">
        <v>961</v>
      </c>
      <c r="F204" s="101" t="s">
        <v>955</v>
      </c>
      <c r="G204" s="152">
        <v>27</v>
      </c>
      <c r="H204" s="81" t="str">
        <f>VLOOKUP(G204,SCELTACONTRAENTE!$A$1:$B$18,2,0)</f>
        <v>27-CONFRONTO COMPETITIVO IN ADESIONE AD ACCORDO QUADRO/CONVENZIONE</v>
      </c>
      <c r="I204" s="153" t="s">
        <v>962</v>
      </c>
      <c r="J204" s="154">
        <v>41262</v>
      </c>
      <c r="K204" s="155">
        <v>1500</v>
      </c>
      <c r="L204" s="156">
        <v>41262</v>
      </c>
      <c r="M204" s="157" t="s">
        <v>957</v>
      </c>
      <c r="N204" s="157" t="s">
        <v>958</v>
      </c>
      <c r="O204" s="150" t="s">
        <v>963</v>
      </c>
      <c r="P204" s="98"/>
    </row>
    <row r="205" spans="1:16" s="158" customFormat="1" ht="36" customHeight="1">
      <c r="A205" s="150" t="s">
        <v>964</v>
      </c>
      <c r="B205" s="151" t="s">
        <v>57</v>
      </c>
      <c r="C205" s="150" t="s">
        <v>162</v>
      </c>
      <c r="D205" s="150" t="s">
        <v>163</v>
      </c>
      <c r="E205" s="150" t="s">
        <v>961</v>
      </c>
      <c r="F205" s="101" t="s">
        <v>955</v>
      </c>
      <c r="G205" s="152">
        <v>27</v>
      </c>
      <c r="H205" s="81" t="str">
        <f>VLOOKUP(G205,SCELTACONTRAENTE!$A$1:$B$18,2,0)</f>
        <v>27-CONFRONTO COMPETITIVO IN ADESIONE AD ACCORDO QUADRO/CONVENZIONE</v>
      </c>
      <c r="I205" s="153" t="s">
        <v>965</v>
      </c>
      <c r="J205" s="154">
        <v>41333</v>
      </c>
      <c r="K205" s="159" t="s">
        <v>966</v>
      </c>
      <c r="L205" s="156">
        <v>41333</v>
      </c>
      <c r="M205" s="157" t="s">
        <v>967</v>
      </c>
      <c r="N205" s="157" t="s">
        <v>958</v>
      </c>
      <c r="O205" s="150" t="s">
        <v>968</v>
      </c>
      <c r="P205" s="98"/>
    </row>
    <row r="206" spans="1:16" s="158" customFormat="1" ht="36" customHeight="1">
      <c r="A206" s="150" t="s">
        <v>969</v>
      </c>
      <c r="B206" s="151" t="s">
        <v>57</v>
      </c>
      <c r="C206" s="150" t="s">
        <v>162</v>
      </c>
      <c r="D206" s="150" t="s">
        <v>163</v>
      </c>
      <c r="E206" s="150" t="s">
        <v>961</v>
      </c>
      <c r="F206" s="101" t="s">
        <v>955</v>
      </c>
      <c r="G206" s="152">
        <v>27</v>
      </c>
      <c r="H206" s="81" t="str">
        <f>VLOOKUP(G206,SCELTACONTRAENTE!$A$1:$B$18,2,0)</f>
        <v>27-CONFRONTO COMPETITIVO IN ADESIONE AD ACCORDO QUADRO/CONVENZIONE</v>
      </c>
      <c r="I206" s="153" t="s">
        <v>970</v>
      </c>
      <c r="J206" s="154">
        <v>41292</v>
      </c>
      <c r="K206" s="160">
        <v>40800</v>
      </c>
      <c r="L206" s="156">
        <v>41292</v>
      </c>
      <c r="M206" s="157" t="s">
        <v>971</v>
      </c>
      <c r="N206" s="157" t="s">
        <v>958</v>
      </c>
      <c r="O206" s="150" t="s">
        <v>972</v>
      </c>
      <c r="P206" s="98"/>
    </row>
    <row r="207" spans="1:16" s="158" customFormat="1" ht="36" customHeight="1">
      <c r="A207" s="150" t="s">
        <v>973</v>
      </c>
      <c r="B207" s="151" t="s">
        <v>57</v>
      </c>
      <c r="C207" s="150" t="s">
        <v>162</v>
      </c>
      <c r="D207" s="150" t="s">
        <v>163</v>
      </c>
      <c r="E207" s="150" t="s">
        <v>961</v>
      </c>
      <c r="F207" s="101" t="s">
        <v>955</v>
      </c>
      <c r="G207" s="152">
        <v>27</v>
      </c>
      <c r="H207" s="81" t="str">
        <f>VLOOKUP(G207,SCELTACONTRAENTE!$A$1:$B$18,2,0)</f>
        <v>27-CONFRONTO COMPETITIVO IN ADESIONE AD ACCORDO QUADRO/CONVENZIONE</v>
      </c>
      <c r="I207" s="153" t="s">
        <v>974</v>
      </c>
      <c r="J207" s="154">
        <v>41260</v>
      </c>
      <c r="K207" s="161">
        <v>2500</v>
      </c>
      <c r="L207" s="156">
        <v>41260</v>
      </c>
      <c r="M207" s="157" t="s">
        <v>957</v>
      </c>
      <c r="N207" s="157" t="s">
        <v>958</v>
      </c>
      <c r="O207" s="150" t="s">
        <v>975</v>
      </c>
      <c r="P207" s="98"/>
    </row>
    <row r="208" spans="1:16" s="158" customFormat="1" ht="36" customHeight="1">
      <c r="A208" s="150" t="s">
        <v>976</v>
      </c>
      <c r="B208" s="151" t="s">
        <v>57</v>
      </c>
      <c r="C208" s="150" t="s">
        <v>162</v>
      </c>
      <c r="D208" s="150" t="s">
        <v>163</v>
      </c>
      <c r="E208" s="150" t="s">
        <v>961</v>
      </c>
      <c r="F208" s="101" t="s">
        <v>955</v>
      </c>
      <c r="G208" s="152">
        <v>27</v>
      </c>
      <c r="H208" s="81" t="str">
        <f>VLOOKUP(G208,SCELTACONTRAENTE!$A$1:$B$18,2,0)</f>
        <v>27-CONFRONTO COMPETITIVO IN ADESIONE AD ACCORDO QUADRO/CONVENZIONE</v>
      </c>
      <c r="I208" s="153" t="s">
        <v>977</v>
      </c>
      <c r="J208" s="154">
        <v>41270</v>
      </c>
      <c r="K208" s="160">
        <f>8264.46*1.21</f>
        <v>9999.996599999999</v>
      </c>
      <c r="L208" s="156">
        <v>41270</v>
      </c>
      <c r="M208" s="157" t="s">
        <v>957</v>
      </c>
      <c r="N208" s="157" t="s">
        <v>958</v>
      </c>
      <c r="O208" s="97" t="s">
        <v>978</v>
      </c>
      <c r="P208" s="98"/>
    </row>
    <row r="209" spans="1:16" s="158" customFormat="1" ht="36" customHeight="1">
      <c r="A209" s="150" t="s">
        <v>979</v>
      </c>
      <c r="B209" s="151" t="s">
        <v>57</v>
      </c>
      <c r="C209" s="150" t="s">
        <v>162</v>
      </c>
      <c r="D209" s="150" t="s">
        <v>163</v>
      </c>
      <c r="E209" s="150" t="s">
        <v>961</v>
      </c>
      <c r="F209" s="101" t="s">
        <v>955</v>
      </c>
      <c r="G209" s="152">
        <v>27</v>
      </c>
      <c r="H209" s="81" t="str">
        <f>VLOOKUP(G209,SCELTACONTRAENTE!$A$1:$B$18,2,0)</f>
        <v>27-CONFRONTO COMPETITIVO IN ADESIONE AD ACCORDO QUADRO/CONVENZIONE</v>
      </c>
      <c r="I209" s="153" t="s">
        <v>980</v>
      </c>
      <c r="J209" s="154">
        <v>41267</v>
      </c>
      <c r="K209" s="160">
        <v>8500</v>
      </c>
      <c r="L209" s="156">
        <v>41267</v>
      </c>
      <c r="M209" s="157" t="s">
        <v>957</v>
      </c>
      <c r="N209" s="157" t="s">
        <v>958</v>
      </c>
      <c r="O209" s="150" t="s">
        <v>981</v>
      </c>
      <c r="P209" s="98"/>
    </row>
    <row r="210" spans="1:16" s="158" customFormat="1" ht="36" customHeight="1">
      <c r="A210" s="150" t="s">
        <v>982</v>
      </c>
      <c r="B210" s="151" t="s">
        <v>57</v>
      </c>
      <c r="C210" s="150" t="s">
        <v>162</v>
      </c>
      <c r="D210" s="150" t="s">
        <v>163</v>
      </c>
      <c r="E210" s="150" t="s">
        <v>961</v>
      </c>
      <c r="F210" s="101" t="s">
        <v>955</v>
      </c>
      <c r="G210" s="152">
        <v>27</v>
      </c>
      <c r="H210" s="81" t="str">
        <f>VLOOKUP(G210,SCELTACONTRAENTE!$A$1:$B$18,2,0)</f>
        <v>27-CONFRONTO COMPETITIVO IN ADESIONE AD ACCORDO QUADRO/CONVENZIONE</v>
      </c>
      <c r="I210" s="153" t="s">
        <v>983</v>
      </c>
      <c r="J210" s="154">
        <v>41264</v>
      </c>
      <c r="K210" s="160">
        <f>2892.56*1.21</f>
        <v>3499.9975999999997</v>
      </c>
      <c r="L210" s="156">
        <v>41264</v>
      </c>
      <c r="M210" s="157" t="s">
        <v>957</v>
      </c>
      <c r="N210" s="157" t="s">
        <v>958</v>
      </c>
      <c r="O210" s="150" t="s">
        <v>984</v>
      </c>
      <c r="P210" s="98"/>
    </row>
    <row r="211" spans="1:16" s="158" customFormat="1" ht="36.75" customHeight="1">
      <c r="A211" s="150" t="s">
        <v>985</v>
      </c>
      <c r="B211" s="151" t="s">
        <v>57</v>
      </c>
      <c r="C211" s="150" t="s">
        <v>162</v>
      </c>
      <c r="D211" s="150" t="s">
        <v>163</v>
      </c>
      <c r="E211" s="150" t="s">
        <v>954</v>
      </c>
      <c r="F211" s="101" t="s">
        <v>955</v>
      </c>
      <c r="G211" s="152">
        <v>27</v>
      </c>
      <c r="H211" s="81" t="str">
        <f>VLOOKUP(G211,SCELTACONTRAENTE!$A$1:$B$18,2,0)</f>
        <v>27-CONFRONTO COMPETITIVO IN ADESIONE AD ACCORDO QUADRO/CONVENZIONE</v>
      </c>
      <c r="I211" s="153" t="s">
        <v>986</v>
      </c>
      <c r="J211" s="154">
        <v>41274</v>
      </c>
      <c r="K211" s="155">
        <v>7000</v>
      </c>
      <c r="L211" s="156">
        <v>41274</v>
      </c>
      <c r="M211" s="157" t="s">
        <v>957</v>
      </c>
      <c r="N211" s="157" t="s">
        <v>958</v>
      </c>
      <c r="O211" s="150" t="s">
        <v>987</v>
      </c>
      <c r="P211" s="98"/>
    </row>
    <row r="212" spans="1:16" s="158" customFormat="1" ht="36.75" customHeight="1">
      <c r="A212" s="150" t="s">
        <v>988</v>
      </c>
      <c r="B212" s="151" t="s">
        <v>57</v>
      </c>
      <c r="C212" s="150" t="s">
        <v>162</v>
      </c>
      <c r="D212" s="150" t="s">
        <v>163</v>
      </c>
      <c r="E212" s="150" t="s">
        <v>989</v>
      </c>
      <c r="F212" s="73" t="s">
        <v>990</v>
      </c>
      <c r="G212" s="152">
        <v>8</v>
      </c>
      <c r="H212" s="162" t="s">
        <v>991</v>
      </c>
      <c r="I212" s="153" t="s">
        <v>992</v>
      </c>
      <c r="J212" s="154">
        <v>41312</v>
      </c>
      <c r="K212" s="155">
        <f>(5250+150)*1.21</f>
        <v>6534</v>
      </c>
      <c r="L212" s="156">
        <v>41312</v>
      </c>
      <c r="M212" s="157" t="s">
        <v>957</v>
      </c>
      <c r="N212" s="157" t="s">
        <v>958</v>
      </c>
      <c r="O212" s="150" t="s">
        <v>993</v>
      </c>
      <c r="P212" s="163">
        <v>6534</v>
      </c>
    </row>
    <row r="213" spans="1:16" s="158" customFormat="1" ht="36" customHeight="1">
      <c r="A213" s="150" t="s">
        <v>994</v>
      </c>
      <c r="B213" s="151" t="s">
        <v>57</v>
      </c>
      <c r="C213" s="150" t="s">
        <v>162</v>
      </c>
      <c r="D213" s="150" t="s">
        <v>163</v>
      </c>
      <c r="E213" s="150" t="s">
        <v>995</v>
      </c>
      <c r="F213" s="73" t="s">
        <v>996</v>
      </c>
      <c r="G213" s="152">
        <v>26</v>
      </c>
      <c r="H213" s="81" t="str">
        <f>VLOOKUP(G213,SCELTACONTRAENTE!$A$1:$B$18,2,0)</f>
        <v>26-AFFIDAMENTO DIRETTO IN ADESIONE AD ACCORDO QUADRO/CONVENZIONE</v>
      </c>
      <c r="I213" s="164" t="s">
        <v>995</v>
      </c>
      <c r="J213" s="154">
        <v>41302</v>
      </c>
      <c r="K213" s="155">
        <v>49589.14</v>
      </c>
      <c r="L213" s="156" t="s">
        <v>997</v>
      </c>
      <c r="M213" s="157" t="s">
        <v>998</v>
      </c>
      <c r="N213" s="157" t="s">
        <v>967</v>
      </c>
      <c r="O213" s="150" t="s">
        <v>999</v>
      </c>
      <c r="P213" s="163">
        <f>K213/2</f>
        <v>24794.57</v>
      </c>
    </row>
    <row r="214" spans="1:16" s="158" customFormat="1" ht="36" customHeight="1">
      <c r="A214" s="150" t="s">
        <v>1000</v>
      </c>
      <c r="B214" s="151" t="s">
        <v>57</v>
      </c>
      <c r="C214" s="150" t="s">
        <v>162</v>
      </c>
      <c r="D214" s="150" t="s">
        <v>163</v>
      </c>
      <c r="E214" s="150" t="s">
        <v>1001</v>
      </c>
      <c r="F214" s="165" t="s">
        <v>1002</v>
      </c>
      <c r="G214" s="152">
        <v>23</v>
      </c>
      <c r="H214" s="166" t="s">
        <v>1003</v>
      </c>
      <c r="I214" s="164" t="s">
        <v>1001</v>
      </c>
      <c r="J214" s="154">
        <v>41317</v>
      </c>
      <c r="K214" s="155">
        <v>16000</v>
      </c>
      <c r="L214" s="156">
        <v>41317</v>
      </c>
      <c r="M214" s="157" t="s">
        <v>1004</v>
      </c>
      <c r="N214" s="157" t="s">
        <v>1005</v>
      </c>
      <c r="O214" s="150" t="s">
        <v>1006</v>
      </c>
      <c r="P214" s="163"/>
    </row>
    <row r="215" spans="1:16" s="158" customFormat="1" ht="36" customHeight="1">
      <c r="A215" s="150" t="s">
        <v>1007</v>
      </c>
      <c r="B215" s="151" t="s">
        <v>57</v>
      </c>
      <c r="C215" s="150" t="s">
        <v>162</v>
      </c>
      <c r="D215" s="150" t="s">
        <v>163</v>
      </c>
      <c r="E215" s="150" t="s">
        <v>1008</v>
      </c>
      <c r="F215" s="101" t="s">
        <v>1009</v>
      </c>
      <c r="G215" s="152">
        <v>26</v>
      </c>
      <c r="H215" s="81" t="str">
        <f>VLOOKUP(G215,SCELTACONTRAENTE!$A$1:$B$18,2,0)</f>
        <v>26-AFFIDAMENTO DIRETTO IN ADESIONE AD ACCORDO QUADRO/CONVENZIONE</v>
      </c>
      <c r="I215" s="164" t="s">
        <v>1008</v>
      </c>
      <c r="J215" s="154">
        <v>41316</v>
      </c>
      <c r="K215" s="155">
        <f>900-198.2</f>
        <v>701.8</v>
      </c>
      <c r="L215" s="156">
        <v>41312</v>
      </c>
      <c r="M215" s="157" t="s">
        <v>957</v>
      </c>
      <c r="N215" s="157" t="s">
        <v>958</v>
      </c>
      <c r="O215" s="150" t="s">
        <v>1010</v>
      </c>
      <c r="P215" s="120">
        <f>K215</f>
        <v>701.8</v>
      </c>
    </row>
    <row r="216" spans="1:16" s="158" customFormat="1" ht="36" customHeight="1">
      <c r="A216" s="150" t="s">
        <v>1011</v>
      </c>
      <c r="B216" s="151" t="s">
        <v>57</v>
      </c>
      <c r="C216" s="150" t="s">
        <v>162</v>
      </c>
      <c r="D216" s="150" t="s">
        <v>163</v>
      </c>
      <c r="E216" s="150" t="s">
        <v>1012</v>
      </c>
      <c r="F216" s="101" t="s">
        <v>1013</v>
      </c>
      <c r="G216" s="152">
        <v>26</v>
      </c>
      <c r="H216" s="81" t="str">
        <f>VLOOKUP(G216,SCELTACONTRAENTE!$A$1:$B$18,2,0)</f>
        <v>26-AFFIDAMENTO DIRETTO IN ADESIONE AD ACCORDO QUADRO/CONVENZIONE</v>
      </c>
      <c r="I216" s="164" t="s">
        <v>1012</v>
      </c>
      <c r="J216" s="154">
        <v>41311</v>
      </c>
      <c r="K216" s="155">
        <v>36529.9</v>
      </c>
      <c r="L216" s="156">
        <v>41311</v>
      </c>
      <c r="M216" s="157" t="s">
        <v>1004</v>
      </c>
      <c r="N216" s="157" t="s">
        <v>1014</v>
      </c>
      <c r="O216" s="150" t="s">
        <v>1015</v>
      </c>
      <c r="P216" s="163">
        <f>K216</f>
        <v>36529.9</v>
      </c>
    </row>
    <row r="217" spans="1:16" s="158" customFormat="1" ht="36" customHeight="1">
      <c r="A217" s="150" t="s">
        <v>1016</v>
      </c>
      <c r="B217" s="151" t="s">
        <v>57</v>
      </c>
      <c r="C217" s="150" t="s">
        <v>162</v>
      </c>
      <c r="D217" s="150" t="s">
        <v>163</v>
      </c>
      <c r="E217" s="150" t="s">
        <v>1017</v>
      </c>
      <c r="F217" s="101" t="s">
        <v>1018</v>
      </c>
      <c r="G217" s="152">
        <v>26</v>
      </c>
      <c r="H217" s="81" t="str">
        <f>VLOOKUP(G217,SCELTACONTRAENTE!$A$1:$B$18,2,0)</f>
        <v>26-AFFIDAMENTO DIRETTO IN ADESIONE AD ACCORDO QUADRO/CONVENZIONE</v>
      </c>
      <c r="I217" s="164" t="s">
        <v>1017</v>
      </c>
      <c r="J217" s="154">
        <v>41372</v>
      </c>
      <c r="K217" s="155">
        <v>36529.9</v>
      </c>
      <c r="L217" s="156">
        <v>41367</v>
      </c>
      <c r="M217" s="157" t="s">
        <v>1019</v>
      </c>
      <c r="N217" s="157">
        <v>41425</v>
      </c>
      <c r="O217" s="150" t="s">
        <v>1015</v>
      </c>
      <c r="P217" s="163">
        <f>K217</f>
        <v>36529.9</v>
      </c>
    </row>
    <row r="218" spans="1:16" s="158" customFormat="1" ht="166.5" customHeight="1">
      <c r="A218" s="150" t="s">
        <v>1020</v>
      </c>
      <c r="B218" s="151" t="s">
        <v>57</v>
      </c>
      <c r="C218" s="150" t="s">
        <v>162</v>
      </c>
      <c r="D218" s="150" t="s">
        <v>163</v>
      </c>
      <c r="E218" s="150" t="s">
        <v>1021</v>
      </c>
      <c r="F218" s="101" t="s">
        <v>1022</v>
      </c>
      <c r="G218" s="152">
        <v>8</v>
      </c>
      <c r="H218" s="162" t="s">
        <v>991</v>
      </c>
      <c r="I218" s="164" t="s">
        <v>1023</v>
      </c>
      <c r="J218" s="154">
        <v>41562</v>
      </c>
      <c r="K218" s="155">
        <v>18697.6</v>
      </c>
      <c r="L218" s="156">
        <v>41562</v>
      </c>
      <c r="M218" s="157" t="s">
        <v>1024</v>
      </c>
      <c r="N218" s="157" t="s">
        <v>958</v>
      </c>
      <c r="O218" s="73" t="s">
        <v>1025</v>
      </c>
      <c r="P218" s="98"/>
    </row>
    <row r="219" spans="1:17" s="87" customFormat="1" ht="36" customHeight="1">
      <c r="A219" s="167" t="s">
        <v>1026</v>
      </c>
      <c r="B219" s="167" t="s">
        <v>57</v>
      </c>
      <c r="C219" s="167" t="s">
        <v>35</v>
      </c>
      <c r="D219" s="167" t="s">
        <v>58</v>
      </c>
      <c r="E219" s="167" t="s">
        <v>1027</v>
      </c>
      <c r="F219" s="168" t="s">
        <v>1028</v>
      </c>
      <c r="G219" s="169">
        <v>8</v>
      </c>
      <c r="H219" s="170" t="s">
        <v>1029</v>
      </c>
      <c r="I219" s="167" t="s">
        <v>1027</v>
      </c>
      <c r="J219" s="171" t="s">
        <v>1030</v>
      </c>
      <c r="K219" s="172">
        <v>39928.2</v>
      </c>
      <c r="L219" s="173">
        <v>41453</v>
      </c>
      <c r="M219" s="173">
        <v>41481</v>
      </c>
      <c r="N219" s="173">
        <v>43465</v>
      </c>
      <c r="O219" s="171" t="s">
        <v>1031</v>
      </c>
      <c r="P219" s="42">
        <v>6654.7</v>
      </c>
      <c r="Q219" s="42"/>
    </row>
    <row r="220" spans="1:17" s="87" customFormat="1" ht="36" customHeight="1">
      <c r="A220" s="167" t="s">
        <v>1032</v>
      </c>
      <c r="B220" s="167" t="s">
        <v>57</v>
      </c>
      <c r="C220" s="167" t="s">
        <v>35</v>
      </c>
      <c r="D220" s="167" t="s">
        <v>58</v>
      </c>
      <c r="E220" s="167" t="s">
        <v>1033</v>
      </c>
      <c r="F220" s="168" t="s">
        <v>1034</v>
      </c>
      <c r="G220" s="169">
        <v>8</v>
      </c>
      <c r="H220" s="170" t="s">
        <v>1029</v>
      </c>
      <c r="I220" s="167" t="s">
        <v>1033</v>
      </c>
      <c r="J220" s="171" t="s">
        <v>1035</v>
      </c>
      <c r="K220" s="172">
        <v>15979.08</v>
      </c>
      <c r="L220" s="173">
        <v>41439</v>
      </c>
      <c r="M220" s="173">
        <v>41471</v>
      </c>
      <c r="N220" s="173">
        <v>43465</v>
      </c>
      <c r="O220" s="171" t="s">
        <v>1036</v>
      </c>
      <c r="P220" s="42">
        <v>2663.18</v>
      </c>
      <c r="Q220" s="42"/>
    </row>
    <row r="221" spans="1:17" s="87" customFormat="1" ht="36" customHeight="1">
      <c r="A221" s="167" t="s">
        <v>1037</v>
      </c>
      <c r="B221" s="167" t="s">
        <v>57</v>
      </c>
      <c r="C221" s="167" t="s">
        <v>35</v>
      </c>
      <c r="D221" s="167" t="s">
        <v>58</v>
      </c>
      <c r="E221" s="167" t="s">
        <v>1038</v>
      </c>
      <c r="F221" s="168" t="s">
        <v>1039</v>
      </c>
      <c r="G221" s="169">
        <v>8</v>
      </c>
      <c r="H221" s="170" t="s">
        <v>1029</v>
      </c>
      <c r="I221" s="167" t="s">
        <v>1038</v>
      </c>
      <c r="J221" s="171" t="s">
        <v>1040</v>
      </c>
      <c r="K221" s="172">
        <v>741</v>
      </c>
      <c r="L221" s="173">
        <v>41442</v>
      </c>
      <c r="M221" s="173">
        <v>41471</v>
      </c>
      <c r="N221" s="173">
        <v>43465</v>
      </c>
      <c r="O221" s="171" t="s">
        <v>1041</v>
      </c>
      <c r="P221" s="42">
        <v>123.5</v>
      </c>
      <c r="Q221" s="42"/>
    </row>
    <row r="222" spans="1:17" s="87" customFormat="1" ht="36" customHeight="1">
      <c r="A222" s="167" t="s">
        <v>1042</v>
      </c>
      <c r="B222" s="167" t="s">
        <v>57</v>
      </c>
      <c r="C222" s="167" t="s">
        <v>35</v>
      </c>
      <c r="D222" s="167" t="s">
        <v>58</v>
      </c>
      <c r="E222" s="167" t="s">
        <v>1043</v>
      </c>
      <c r="F222" s="168" t="s">
        <v>1044</v>
      </c>
      <c r="G222" s="169">
        <v>8</v>
      </c>
      <c r="H222" s="170" t="s">
        <v>1029</v>
      </c>
      <c r="I222" s="167" t="s">
        <v>1043</v>
      </c>
      <c r="J222" s="171" t="s">
        <v>1045</v>
      </c>
      <c r="K222" s="172">
        <v>23079.12</v>
      </c>
      <c r="L222" s="173">
        <v>41442</v>
      </c>
      <c r="M222" s="173">
        <v>41484</v>
      </c>
      <c r="N222" s="173">
        <v>43465</v>
      </c>
      <c r="O222" s="171" t="s">
        <v>1046</v>
      </c>
      <c r="P222" s="42">
        <v>3846.52</v>
      </c>
      <c r="Q222" s="42"/>
    </row>
    <row r="223" spans="1:17" s="87" customFormat="1" ht="36" customHeight="1">
      <c r="A223" s="167" t="s">
        <v>1047</v>
      </c>
      <c r="B223" s="167" t="s">
        <v>57</v>
      </c>
      <c r="C223" s="167" t="s">
        <v>35</v>
      </c>
      <c r="D223" s="167" t="s">
        <v>58</v>
      </c>
      <c r="E223" s="167" t="s">
        <v>1048</v>
      </c>
      <c r="F223" s="168" t="s">
        <v>1049</v>
      </c>
      <c r="G223" s="169">
        <v>8</v>
      </c>
      <c r="H223" s="170" t="s">
        <v>1029</v>
      </c>
      <c r="I223" s="167" t="s">
        <v>1048</v>
      </c>
      <c r="J223" s="171" t="s">
        <v>1050</v>
      </c>
      <c r="K223" s="172">
        <v>12829.44</v>
      </c>
      <c r="L223" s="173">
        <v>41453</v>
      </c>
      <c r="M223" s="173">
        <v>41478</v>
      </c>
      <c r="N223" s="173">
        <v>43465</v>
      </c>
      <c r="O223" s="171" t="s">
        <v>1051</v>
      </c>
      <c r="P223" s="42">
        <v>2608.65</v>
      </c>
      <c r="Q223" s="42"/>
    </row>
    <row r="224" spans="1:17" s="87" customFormat="1" ht="36" customHeight="1">
      <c r="A224" s="167" t="s">
        <v>1052</v>
      </c>
      <c r="B224" s="167" t="s">
        <v>57</v>
      </c>
      <c r="C224" s="167" t="s">
        <v>35</v>
      </c>
      <c r="D224" s="167" t="s">
        <v>58</v>
      </c>
      <c r="E224" s="167" t="s">
        <v>1053</v>
      </c>
      <c r="F224" s="168" t="s">
        <v>1054</v>
      </c>
      <c r="G224" s="169">
        <v>8</v>
      </c>
      <c r="H224" s="170" t="s">
        <v>1029</v>
      </c>
      <c r="I224" s="167" t="s">
        <v>1053</v>
      </c>
      <c r="J224" s="171" t="s">
        <v>1055</v>
      </c>
      <c r="K224" s="172">
        <v>7314.84</v>
      </c>
      <c r="L224" s="173">
        <v>41453</v>
      </c>
      <c r="M224" s="173">
        <v>41478</v>
      </c>
      <c r="N224" s="173">
        <v>43465</v>
      </c>
      <c r="O224" s="171" t="s">
        <v>1056</v>
      </c>
      <c r="P224" s="42">
        <v>0</v>
      </c>
      <c r="Q224" s="42"/>
    </row>
    <row r="225" spans="1:16" s="179" customFormat="1" ht="34.5" customHeight="1">
      <c r="A225" s="174" t="s">
        <v>1057</v>
      </c>
      <c r="B225" s="174"/>
      <c r="C225" s="174" t="s">
        <v>1058</v>
      </c>
      <c r="D225" s="174" t="s">
        <v>1059</v>
      </c>
      <c r="E225" s="174" t="s">
        <v>1060</v>
      </c>
      <c r="F225" s="175" t="s">
        <v>1061</v>
      </c>
      <c r="G225" s="176">
        <v>23</v>
      </c>
      <c r="H225" s="174" t="s">
        <v>1003</v>
      </c>
      <c r="I225" s="174" t="s">
        <v>1060</v>
      </c>
      <c r="J225" s="177">
        <v>41418</v>
      </c>
      <c r="K225" s="174">
        <v>5123.96</v>
      </c>
      <c r="L225" s="177">
        <v>41407</v>
      </c>
      <c r="M225" s="177">
        <v>41418</v>
      </c>
      <c r="N225" s="177">
        <v>41429</v>
      </c>
      <c r="O225" s="177" t="s">
        <v>1062</v>
      </c>
      <c r="P225" s="178">
        <v>5123.96</v>
      </c>
    </row>
    <row r="226" spans="1:16" s="179" customFormat="1" ht="34.5" customHeight="1">
      <c r="A226" s="174" t="s">
        <v>1063</v>
      </c>
      <c r="B226" s="174"/>
      <c r="C226" s="174" t="s">
        <v>1058</v>
      </c>
      <c r="D226" s="174" t="s">
        <v>1059</v>
      </c>
      <c r="E226" s="174" t="s">
        <v>1060</v>
      </c>
      <c r="F226" s="175" t="s">
        <v>1061</v>
      </c>
      <c r="G226" s="176">
        <v>23</v>
      </c>
      <c r="H226" s="174" t="s">
        <v>1003</v>
      </c>
      <c r="I226" s="174" t="s">
        <v>1060</v>
      </c>
      <c r="J226" s="177">
        <v>41419</v>
      </c>
      <c r="K226" s="174">
        <v>1005.46</v>
      </c>
      <c r="L226" s="177">
        <v>41407</v>
      </c>
      <c r="M226" s="177">
        <v>41419</v>
      </c>
      <c r="N226" s="177">
        <v>41450</v>
      </c>
      <c r="O226" s="177" t="s">
        <v>1064</v>
      </c>
      <c r="P226" s="178">
        <v>1005.46</v>
      </c>
    </row>
    <row r="227" spans="1:16" s="179" customFormat="1" ht="34.5" customHeight="1">
      <c r="A227" s="174" t="s">
        <v>1065</v>
      </c>
      <c r="B227" s="174"/>
      <c r="C227" s="174" t="s">
        <v>1058</v>
      </c>
      <c r="D227" s="174" t="s">
        <v>1059</v>
      </c>
      <c r="E227" s="174" t="s">
        <v>1060</v>
      </c>
      <c r="F227" s="175" t="s">
        <v>1061</v>
      </c>
      <c r="G227" s="176">
        <v>23</v>
      </c>
      <c r="H227" s="174" t="s">
        <v>1003</v>
      </c>
      <c r="I227" s="174" t="s">
        <v>1060</v>
      </c>
      <c r="J227" s="177">
        <v>41415</v>
      </c>
      <c r="K227" s="180">
        <v>240</v>
      </c>
      <c r="L227" s="177">
        <v>41407</v>
      </c>
      <c r="M227" s="177">
        <v>41415</v>
      </c>
      <c r="N227" s="177">
        <v>41416</v>
      </c>
      <c r="O227" s="177" t="s">
        <v>1066</v>
      </c>
      <c r="P227" s="181">
        <v>240</v>
      </c>
    </row>
    <row r="228" spans="1:16" s="179" customFormat="1" ht="34.5" customHeight="1">
      <c r="A228" s="174" t="s">
        <v>1067</v>
      </c>
      <c r="B228" s="174"/>
      <c r="C228" s="174" t="s">
        <v>1058</v>
      </c>
      <c r="D228" s="174" t="s">
        <v>1068</v>
      </c>
      <c r="E228" s="174" t="s">
        <v>1060</v>
      </c>
      <c r="F228" s="175" t="s">
        <v>1061</v>
      </c>
      <c r="G228" s="176">
        <v>23</v>
      </c>
      <c r="H228" s="174" t="s">
        <v>1003</v>
      </c>
      <c r="I228" s="174" t="s">
        <v>1060</v>
      </c>
      <c r="J228" s="174" t="s">
        <v>1069</v>
      </c>
      <c r="K228" s="180">
        <v>1620</v>
      </c>
      <c r="L228" s="177">
        <v>41407</v>
      </c>
      <c r="M228" s="177">
        <v>41479</v>
      </c>
      <c r="N228" s="177">
        <v>41479</v>
      </c>
      <c r="O228" s="177" t="s">
        <v>1064</v>
      </c>
      <c r="P228" s="181">
        <v>1620</v>
      </c>
    </row>
    <row r="229" spans="1:16" s="179" customFormat="1" ht="34.5" customHeight="1">
      <c r="A229" s="174" t="s">
        <v>1070</v>
      </c>
      <c r="B229" s="174"/>
      <c r="C229" s="174" t="s">
        <v>1058</v>
      </c>
      <c r="D229" s="174" t="s">
        <v>1068</v>
      </c>
      <c r="E229" s="174" t="s">
        <v>1060</v>
      </c>
      <c r="F229" s="175" t="s">
        <v>1061</v>
      </c>
      <c r="G229" s="176">
        <v>23</v>
      </c>
      <c r="H229" s="174" t="s">
        <v>1003</v>
      </c>
      <c r="I229" s="174" t="s">
        <v>1060</v>
      </c>
      <c r="J229" s="177">
        <v>41486</v>
      </c>
      <c r="K229" s="180">
        <v>1600</v>
      </c>
      <c r="L229" s="177">
        <v>41407</v>
      </c>
      <c r="M229" s="177">
        <v>41486</v>
      </c>
      <c r="N229" s="177">
        <v>41491</v>
      </c>
      <c r="O229" s="177" t="s">
        <v>1064</v>
      </c>
      <c r="P229" s="181">
        <v>1600</v>
      </c>
    </row>
    <row r="230" spans="1:16" s="179" customFormat="1" ht="34.5" customHeight="1">
      <c r="A230" s="174" t="s">
        <v>1071</v>
      </c>
      <c r="B230" s="174"/>
      <c r="C230" s="174" t="s">
        <v>1058</v>
      </c>
      <c r="D230" s="174" t="s">
        <v>1068</v>
      </c>
      <c r="E230" s="174" t="s">
        <v>1060</v>
      </c>
      <c r="F230" s="175" t="s">
        <v>1061</v>
      </c>
      <c r="G230" s="176">
        <v>23</v>
      </c>
      <c r="H230" s="174" t="s">
        <v>1003</v>
      </c>
      <c r="I230" s="174" t="s">
        <v>1060</v>
      </c>
      <c r="J230" s="177">
        <v>41411</v>
      </c>
      <c r="K230" s="180">
        <v>354</v>
      </c>
      <c r="L230" s="177">
        <v>41407</v>
      </c>
      <c r="M230" s="177">
        <v>41411</v>
      </c>
      <c r="N230" s="177">
        <v>41486</v>
      </c>
      <c r="O230" s="177" t="s">
        <v>1064</v>
      </c>
      <c r="P230" s="181">
        <v>354</v>
      </c>
    </row>
    <row r="231" spans="1:16" s="179" customFormat="1" ht="34.5" customHeight="1">
      <c r="A231" s="174" t="s">
        <v>1072</v>
      </c>
      <c r="B231" s="174"/>
      <c r="C231" s="174" t="s">
        <v>1058</v>
      </c>
      <c r="D231" s="174" t="s">
        <v>1068</v>
      </c>
      <c r="E231" s="174" t="s">
        <v>1060</v>
      </c>
      <c r="F231" s="175" t="s">
        <v>1061</v>
      </c>
      <c r="G231" s="176">
        <v>23</v>
      </c>
      <c r="H231" s="174" t="s">
        <v>1003</v>
      </c>
      <c r="I231" s="174" t="s">
        <v>1060</v>
      </c>
      <c r="J231" s="177">
        <v>41411</v>
      </c>
      <c r="K231" s="180">
        <v>354</v>
      </c>
      <c r="L231" s="177">
        <v>41407</v>
      </c>
      <c r="M231" s="177">
        <v>41411</v>
      </c>
      <c r="N231" s="177">
        <v>41486</v>
      </c>
      <c r="O231" s="177" t="s">
        <v>1064</v>
      </c>
      <c r="P231" s="181">
        <v>354</v>
      </c>
    </row>
    <row r="232" spans="1:16" s="179" customFormat="1" ht="34.5" customHeight="1">
      <c r="A232" s="174" t="s">
        <v>1073</v>
      </c>
      <c r="B232" s="174"/>
      <c r="C232" s="174" t="s">
        <v>1058</v>
      </c>
      <c r="D232" s="174" t="s">
        <v>1068</v>
      </c>
      <c r="E232" s="174" t="s">
        <v>1060</v>
      </c>
      <c r="F232" s="175" t="s">
        <v>1061</v>
      </c>
      <c r="G232" s="176">
        <v>23</v>
      </c>
      <c r="H232" s="174" t="s">
        <v>1003</v>
      </c>
      <c r="I232" s="174" t="s">
        <v>1060</v>
      </c>
      <c r="J232" s="177">
        <v>41473</v>
      </c>
      <c r="K232" s="180">
        <v>3200</v>
      </c>
      <c r="L232" s="177">
        <v>41407</v>
      </c>
      <c r="M232" s="177">
        <v>41473</v>
      </c>
      <c r="N232" s="177">
        <v>41517</v>
      </c>
      <c r="O232" s="177" t="s">
        <v>1064</v>
      </c>
      <c r="P232" s="181">
        <v>3200</v>
      </c>
    </row>
    <row r="233" spans="1:16" s="179" customFormat="1" ht="34.5" customHeight="1">
      <c r="A233" s="174" t="s">
        <v>1074</v>
      </c>
      <c r="B233" s="174"/>
      <c r="C233" s="174" t="s">
        <v>1058</v>
      </c>
      <c r="D233" s="174" t="s">
        <v>1068</v>
      </c>
      <c r="E233" s="174" t="s">
        <v>1060</v>
      </c>
      <c r="F233" s="175" t="s">
        <v>1061</v>
      </c>
      <c r="G233" s="176">
        <v>23</v>
      </c>
      <c r="H233" s="174" t="s">
        <v>1003</v>
      </c>
      <c r="I233" s="174" t="s">
        <v>1060</v>
      </c>
      <c r="J233" s="177">
        <v>41556</v>
      </c>
      <c r="K233" s="180">
        <v>100</v>
      </c>
      <c r="L233" s="177">
        <v>41407</v>
      </c>
      <c r="M233" s="177">
        <v>41556</v>
      </c>
      <c r="N233" s="177">
        <v>41568</v>
      </c>
      <c r="O233" s="177" t="s">
        <v>1064</v>
      </c>
      <c r="P233" s="181">
        <v>100</v>
      </c>
    </row>
    <row r="234" spans="1:16" s="179" customFormat="1" ht="34.5" customHeight="1">
      <c r="A234" s="174" t="s">
        <v>1075</v>
      </c>
      <c r="B234" s="174"/>
      <c r="C234" s="174" t="s">
        <v>1058</v>
      </c>
      <c r="D234" s="174" t="s">
        <v>1068</v>
      </c>
      <c r="E234" s="174" t="s">
        <v>1060</v>
      </c>
      <c r="F234" s="175" t="s">
        <v>1061</v>
      </c>
      <c r="G234" s="176">
        <v>23</v>
      </c>
      <c r="H234" s="174" t="s">
        <v>1003</v>
      </c>
      <c r="I234" s="174" t="s">
        <v>1060</v>
      </c>
      <c r="J234" s="177">
        <v>41530</v>
      </c>
      <c r="K234" s="180">
        <v>1442</v>
      </c>
      <c r="L234" s="177">
        <v>41407</v>
      </c>
      <c r="M234" s="177">
        <v>41530</v>
      </c>
      <c r="N234" s="177">
        <v>41596</v>
      </c>
      <c r="O234" s="177" t="s">
        <v>1066</v>
      </c>
      <c r="P234" s="181">
        <v>1442</v>
      </c>
    </row>
    <row r="235" spans="1:16" s="179" customFormat="1" ht="34.5" customHeight="1">
      <c r="A235" s="174" t="s">
        <v>1076</v>
      </c>
      <c r="B235" s="174"/>
      <c r="C235" s="174" t="s">
        <v>1058</v>
      </c>
      <c r="D235" s="174" t="s">
        <v>1068</v>
      </c>
      <c r="E235" s="174" t="s">
        <v>1077</v>
      </c>
      <c r="F235" s="175" t="s">
        <v>1078</v>
      </c>
      <c r="G235" s="176">
        <v>23</v>
      </c>
      <c r="H235" s="174" t="s">
        <v>1003</v>
      </c>
      <c r="I235" s="174" t="s">
        <v>1077</v>
      </c>
      <c r="J235" s="177">
        <v>41419</v>
      </c>
      <c r="K235" s="174">
        <v>245.45</v>
      </c>
      <c r="L235" s="177">
        <v>41407</v>
      </c>
      <c r="M235" s="177">
        <v>41419</v>
      </c>
      <c r="N235" s="177">
        <v>41419</v>
      </c>
      <c r="O235" s="177" t="s">
        <v>1079</v>
      </c>
      <c r="P235" s="178">
        <v>245.45</v>
      </c>
    </row>
    <row r="236" spans="1:16" s="179" customFormat="1" ht="34.5" customHeight="1">
      <c r="A236" s="174" t="s">
        <v>1080</v>
      </c>
      <c r="B236" s="174"/>
      <c r="C236" s="174" t="s">
        <v>1058</v>
      </c>
      <c r="D236" s="174" t="s">
        <v>1068</v>
      </c>
      <c r="E236" s="174" t="s">
        <v>1077</v>
      </c>
      <c r="F236" s="175" t="s">
        <v>1078</v>
      </c>
      <c r="G236" s="176">
        <v>8</v>
      </c>
      <c r="H236" s="174" t="s">
        <v>991</v>
      </c>
      <c r="I236" s="174" t="s">
        <v>1077</v>
      </c>
      <c r="J236" s="177">
        <v>41466</v>
      </c>
      <c r="K236" s="174">
        <v>1404.96</v>
      </c>
      <c r="L236" s="177">
        <v>41407</v>
      </c>
      <c r="M236" s="177">
        <v>41466</v>
      </c>
      <c r="N236" s="177">
        <v>41486</v>
      </c>
      <c r="O236" s="177" t="s">
        <v>1079</v>
      </c>
      <c r="P236" s="178">
        <v>1404.96</v>
      </c>
    </row>
    <row r="237" spans="1:16" s="179" customFormat="1" ht="34.5" customHeight="1">
      <c r="A237" s="174" t="s">
        <v>1081</v>
      </c>
      <c r="B237" s="174"/>
      <c r="C237" s="174" t="s">
        <v>1058</v>
      </c>
      <c r="D237" s="174" t="s">
        <v>1059</v>
      </c>
      <c r="E237" s="174" t="s">
        <v>1082</v>
      </c>
      <c r="F237" s="175" t="s">
        <v>1061</v>
      </c>
      <c r="G237" s="176">
        <v>23</v>
      </c>
      <c r="H237" s="174" t="s">
        <v>1003</v>
      </c>
      <c r="I237" s="174" t="s">
        <v>1082</v>
      </c>
      <c r="J237" s="177">
        <v>41429</v>
      </c>
      <c r="K237" s="182">
        <v>4000</v>
      </c>
      <c r="L237" s="177">
        <v>41288</v>
      </c>
      <c r="M237" s="177">
        <v>41429</v>
      </c>
      <c r="N237" s="177">
        <v>41435</v>
      </c>
      <c r="O237" s="177" t="s">
        <v>1064</v>
      </c>
      <c r="P237" s="183">
        <v>4000</v>
      </c>
    </row>
    <row r="238" spans="1:16" s="179" customFormat="1" ht="34.5" customHeight="1">
      <c r="A238" s="174" t="s">
        <v>1083</v>
      </c>
      <c r="B238" s="174"/>
      <c r="C238" s="174" t="s">
        <v>1058</v>
      </c>
      <c r="D238" s="174" t="s">
        <v>1059</v>
      </c>
      <c r="E238" s="174" t="s">
        <v>1082</v>
      </c>
      <c r="F238" s="175" t="s">
        <v>1061</v>
      </c>
      <c r="G238" s="176">
        <v>23</v>
      </c>
      <c r="H238" s="174" t="s">
        <v>1003</v>
      </c>
      <c r="I238" s="174" t="s">
        <v>1082</v>
      </c>
      <c r="J238" s="177">
        <v>41429</v>
      </c>
      <c r="K238" s="174">
        <v>595.08</v>
      </c>
      <c r="L238" s="177">
        <v>41288</v>
      </c>
      <c r="M238" s="177">
        <v>41429</v>
      </c>
      <c r="N238" s="177">
        <v>41435</v>
      </c>
      <c r="O238" s="177" t="s">
        <v>1064</v>
      </c>
      <c r="P238" s="178">
        <v>595.08</v>
      </c>
    </row>
    <row r="239" spans="1:16" s="179" customFormat="1" ht="34.5" customHeight="1">
      <c r="A239" s="174" t="s">
        <v>1084</v>
      </c>
      <c r="B239" s="174"/>
      <c r="C239" s="174" t="s">
        <v>1058</v>
      </c>
      <c r="D239" s="174" t="s">
        <v>1068</v>
      </c>
      <c r="E239" s="174" t="s">
        <v>1077</v>
      </c>
      <c r="F239" s="175" t="s">
        <v>1078</v>
      </c>
      <c r="G239" s="176">
        <v>23</v>
      </c>
      <c r="H239" s="174" t="s">
        <v>1003</v>
      </c>
      <c r="I239" s="174" t="s">
        <v>1077</v>
      </c>
      <c r="J239" s="177">
        <v>41452</v>
      </c>
      <c r="K239" s="174">
        <v>288.46</v>
      </c>
      <c r="L239" s="177">
        <v>41407</v>
      </c>
      <c r="M239" s="177">
        <v>41452</v>
      </c>
      <c r="N239" s="177">
        <v>41454</v>
      </c>
      <c r="O239" s="177" t="s">
        <v>1085</v>
      </c>
      <c r="P239" s="178">
        <v>288.46</v>
      </c>
    </row>
    <row r="240" spans="1:16" s="179" customFormat="1" ht="34.5" customHeight="1">
      <c r="A240" s="174" t="s">
        <v>1086</v>
      </c>
      <c r="B240" s="174"/>
      <c r="C240" s="174" t="s">
        <v>1058</v>
      </c>
      <c r="D240" s="174" t="s">
        <v>1059</v>
      </c>
      <c r="E240" s="174" t="s">
        <v>1077</v>
      </c>
      <c r="F240" s="175" t="s">
        <v>1078</v>
      </c>
      <c r="G240" s="176">
        <v>23</v>
      </c>
      <c r="H240" s="174" t="s">
        <v>1003</v>
      </c>
      <c r="I240" s="174" t="s">
        <v>1077</v>
      </c>
      <c r="J240" s="177">
        <v>41428</v>
      </c>
      <c r="K240" s="180">
        <v>578</v>
      </c>
      <c r="L240" s="177">
        <v>41407</v>
      </c>
      <c r="M240" s="177">
        <v>41428</v>
      </c>
      <c r="N240" s="177">
        <v>41455</v>
      </c>
      <c r="O240" s="177" t="s">
        <v>1085</v>
      </c>
      <c r="P240" s="181">
        <v>578</v>
      </c>
    </row>
    <row r="241" spans="1:16" s="179" customFormat="1" ht="34.5" customHeight="1">
      <c r="A241" s="174" t="s">
        <v>1087</v>
      </c>
      <c r="B241" s="174"/>
      <c r="C241" s="174" t="s">
        <v>1058</v>
      </c>
      <c r="D241" s="174" t="s">
        <v>1068</v>
      </c>
      <c r="E241" s="174" t="s">
        <v>1060</v>
      </c>
      <c r="F241" s="175" t="s">
        <v>1061</v>
      </c>
      <c r="G241" s="176">
        <v>23</v>
      </c>
      <c r="H241" s="174" t="s">
        <v>1003</v>
      </c>
      <c r="I241" s="174" t="s">
        <v>1060</v>
      </c>
      <c r="J241" s="177">
        <v>41548</v>
      </c>
      <c r="K241" s="180">
        <v>245.7</v>
      </c>
      <c r="L241" s="177">
        <v>41407</v>
      </c>
      <c r="M241" s="177">
        <v>41548</v>
      </c>
      <c r="N241" s="177">
        <v>41598</v>
      </c>
      <c r="O241" s="177" t="s">
        <v>1088</v>
      </c>
      <c r="P241" s="181">
        <v>245.7</v>
      </c>
    </row>
    <row r="242" spans="1:16" s="179" customFormat="1" ht="34.5" customHeight="1">
      <c r="A242" s="174" t="s">
        <v>1089</v>
      </c>
      <c r="B242" s="174"/>
      <c r="C242" s="174" t="s">
        <v>1058</v>
      </c>
      <c r="D242" s="174" t="s">
        <v>1068</v>
      </c>
      <c r="E242" s="174" t="s">
        <v>1060</v>
      </c>
      <c r="F242" s="175" t="s">
        <v>1090</v>
      </c>
      <c r="G242" s="176">
        <v>23</v>
      </c>
      <c r="H242" s="174" t="s">
        <v>1003</v>
      </c>
      <c r="I242" s="174" t="s">
        <v>1060</v>
      </c>
      <c r="J242" s="177">
        <v>41576</v>
      </c>
      <c r="K242" s="180">
        <v>330</v>
      </c>
      <c r="L242" s="177">
        <v>41407</v>
      </c>
      <c r="M242" s="177">
        <v>41576</v>
      </c>
      <c r="N242" s="177">
        <v>41607</v>
      </c>
      <c r="O242" s="177" t="s">
        <v>1064</v>
      </c>
      <c r="P242" s="181">
        <v>330</v>
      </c>
    </row>
    <row r="243" spans="1:16" s="179" customFormat="1" ht="25.5" customHeight="1">
      <c r="A243" s="179" t="s">
        <v>1091</v>
      </c>
      <c r="C243" s="179" t="s">
        <v>1092</v>
      </c>
      <c r="D243" s="179" t="s">
        <v>1059</v>
      </c>
      <c r="E243" s="179" t="s">
        <v>1093</v>
      </c>
      <c r="F243" s="108" t="s">
        <v>1094</v>
      </c>
      <c r="G243" s="112">
        <v>23</v>
      </c>
      <c r="H243" s="179" t="s">
        <v>1003</v>
      </c>
      <c r="I243" s="179" t="s">
        <v>1093</v>
      </c>
      <c r="J243" s="184">
        <v>41411</v>
      </c>
      <c r="K243" s="185">
        <v>660</v>
      </c>
      <c r="L243" s="186">
        <v>41288</v>
      </c>
      <c r="M243" s="184">
        <v>41411</v>
      </c>
      <c r="N243" s="184">
        <v>41425</v>
      </c>
      <c r="O243" s="187" t="s">
        <v>1095</v>
      </c>
      <c r="P243" s="188">
        <v>660</v>
      </c>
    </row>
    <row r="244" spans="1:16" s="179" customFormat="1" ht="25.5" customHeight="1">
      <c r="A244" s="179" t="s">
        <v>1096</v>
      </c>
      <c r="C244" s="179" t="s">
        <v>1092</v>
      </c>
      <c r="D244" s="179" t="s">
        <v>1059</v>
      </c>
      <c r="E244" s="179" t="s">
        <v>1093</v>
      </c>
      <c r="F244" s="108" t="s">
        <v>1094</v>
      </c>
      <c r="G244" s="112">
        <v>23</v>
      </c>
      <c r="H244" s="179" t="s">
        <v>1003</v>
      </c>
      <c r="I244" s="179" t="s">
        <v>1093</v>
      </c>
      <c r="J244" s="184">
        <v>41424</v>
      </c>
      <c r="K244" s="185">
        <v>825</v>
      </c>
      <c r="L244" s="186">
        <v>41288</v>
      </c>
      <c r="M244" s="184">
        <v>41424</v>
      </c>
      <c r="N244" s="184">
        <v>41432</v>
      </c>
      <c r="O244" s="187" t="s">
        <v>1095</v>
      </c>
      <c r="P244" s="188">
        <v>825</v>
      </c>
    </row>
    <row r="245" spans="1:16" s="179" customFormat="1" ht="25.5" customHeight="1">
      <c r="A245" s="179" t="s">
        <v>1097</v>
      </c>
      <c r="C245" s="179" t="s">
        <v>1092</v>
      </c>
      <c r="D245" s="179" t="s">
        <v>1059</v>
      </c>
      <c r="E245" s="179" t="s">
        <v>1093</v>
      </c>
      <c r="F245" s="108" t="s">
        <v>1094</v>
      </c>
      <c r="G245" s="112">
        <v>23</v>
      </c>
      <c r="H245" s="179" t="s">
        <v>1003</v>
      </c>
      <c r="I245" s="179" t="s">
        <v>1093</v>
      </c>
      <c r="J245" s="184">
        <v>41424</v>
      </c>
      <c r="K245" s="185">
        <v>75</v>
      </c>
      <c r="L245" s="186">
        <v>41288</v>
      </c>
      <c r="M245" s="184">
        <v>41424</v>
      </c>
      <c r="N245" s="184">
        <v>41443</v>
      </c>
      <c r="O245" s="187" t="s">
        <v>1095</v>
      </c>
      <c r="P245" s="188">
        <v>75</v>
      </c>
    </row>
    <row r="246" spans="1:16" s="179" customFormat="1" ht="25.5" customHeight="1">
      <c r="A246" s="179" t="s">
        <v>1081</v>
      </c>
      <c r="C246" s="179" t="s">
        <v>1092</v>
      </c>
      <c r="D246" s="179" t="s">
        <v>1059</v>
      </c>
      <c r="E246" s="179" t="s">
        <v>1093</v>
      </c>
      <c r="F246" s="108" t="s">
        <v>1094</v>
      </c>
      <c r="G246" s="112">
        <v>23</v>
      </c>
      <c r="H246" s="179" t="s">
        <v>1003</v>
      </c>
      <c r="I246" s="179" t="s">
        <v>1093</v>
      </c>
      <c r="J246" s="184">
        <v>41429</v>
      </c>
      <c r="K246" s="185">
        <v>500</v>
      </c>
      <c r="L246" s="186">
        <v>41288</v>
      </c>
      <c r="M246" s="184">
        <v>41429</v>
      </c>
      <c r="N246" s="184">
        <v>41435</v>
      </c>
      <c r="O246" s="187" t="s">
        <v>1095</v>
      </c>
      <c r="P246" s="188">
        <v>500</v>
      </c>
    </row>
    <row r="247" spans="1:16" s="179" customFormat="1" ht="25.5" customHeight="1">
      <c r="A247" s="179" t="s">
        <v>1098</v>
      </c>
      <c r="C247" s="179" t="s">
        <v>1092</v>
      </c>
      <c r="D247" s="179" t="s">
        <v>1059</v>
      </c>
      <c r="E247" s="179" t="s">
        <v>1099</v>
      </c>
      <c r="F247" s="108" t="s">
        <v>1094</v>
      </c>
      <c r="G247" s="112">
        <v>23</v>
      </c>
      <c r="H247" s="179" t="s">
        <v>1003</v>
      </c>
      <c r="I247" s="179" t="s">
        <v>1099</v>
      </c>
      <c r="J247" s="184">
        <v>41431</v>
      </c>
      <c r="K247" s="185">
        <v>400</v>
      </c>
      <c r="L247" s="186">
        <v>41416</v>
      </c>
      <c r="M247" s="184">
        <v>41431</v>
      </c>
      <c r="N247" s="184">
        <v>41487</v>
      </c>
      <c r="O247" s="187" t="s">
        <v>1100</v>
      </c>
      <c r="P247" s="188">
        <v>400</v>
      </c>
    </row>
    <row r="248" spans="1:16" s="179" customFormat="1" ht="25.5" customHeight="1">
      <c r="A248" s="179" t="s">
        <v>1101</v>
      </c>
      <c r="C248" s="179" t="s">
        <v>1092</v>
      </c>
      <c r="D248" s="179" t="s">
        <v>1059</v>
      </c>
      <c r="E248" s="179" t="s">
        <v>1099</v>
      </c>
      <c r="F248" s="108" t="s">
        <v>1094</v>
      </c>
      <c r="G248" s="112">
        <v>23</v>
      </c>
      <c r="H248" s="179" t="s">
        <v>1003</v>
      </c>
      <c r="I248" s="179" t="s">
        <v>1099</v>
      </c>
      <c r="J248" s="184">
        <v>41430</v>
      </c>
      <c r="K248" s="185">
        <v>400</v>
      </c>
      <c r="L248" s="186">
        <v>41416</v>
      </c>
      <c r="M248" s="184">
        <v>41430</v>
      </c>
      <c r="N248" s="184">
        <v>41487</v>
      </c>
      <c r="O248" s="187" t="s">
        <v>1100</v>
      </c>
      <c r="P248" s="188">
        <v>400</v>
      </c>
    </row>
    <row r="249" spans="1:16" s="179" customFormat="1" ht="25.5" customHeight="1">
      <c r="A249" s="179" t="s">
        <v>1102</v>
      </c>
      <c r="C249" s="179" t="s">
        <v>1092</v>
      </c>
      <c r="D249" s="179" t="s">
        <v>1059</v>
      </c>
      <c r="E249" s="179" t="s">
        <v>1099</v>
      </c>
      <c r="F249" s="108" t="s">
        <v>1094</v>
      </c>
      <c r="G249" s="112">
        <v>23</v>
      </c>
      <c r="H249" s="179" t="s">
        <v>1003</v>
      </c>
      <c r="I249" s="179" t="s">
        <v>1099</v>
      </c>
      <c r="J249" s="184">
        <v>41430</v>
      </c>
      <c r="K249" s="185">
        <v>400</v>
      </c>
      <c r="L249" s="186">
        <v>41416</v>
      </c>
      <c r="M249" s="184">
        <v>41430</v>
      </c>
      <c r="N249" s="184">
        <v>41487</v>
      </c>
      <c r="O249" s="187" t="s">
        <v>1100</v>
      </c>
      <c r="P249" s="188">
        <v>400</v>
      </c>
    </row>
    <row r="250" spans="1:16" s="179" customFormat="1" ht="25.5" customHeight="1">
      <c r="A250" s="179" t="s">
        <v>1103</v>
      </c>
      <c r="C250" s="179" t="s">
        <v>1092</v>
      </c>
      <c r="D250" s="179" t="s">
        <v>1059</v>
      </c>
      <c r="E250" s="179" t="s">
        <v>1099</v>
      </c>
      <c r="F250" s="108" t="s">
        <v>1094</v>
      </c>
      <c r="G250" s="112">
        <v>23</v>
      </c>
      <c r="H250" s="179" t="s">
        <v>1003</v>
      </c>
      <c r="I250" s="179" t="s">
        <v>1099</v>
      </c>
      <c r="J250" s="184">
        <v>41430</v>
      </c>
      <c r="K250" s="185">
        <v>400</v>
      </c>
      <c r="L250" s="186">
        <v>41416</v>
      </c>
      <c r="M250" s="184">
        <v>41430</v>
      </c>
      <c r="N250" s="184">
        <v>41487</v>
      </c>
      <c r="O250" s="187" t="s">
        <v>1100</v>
      </c>
      <c r="P250" s="188">
        <v>400</v>
      </c>
    </row>
    <row r="251" spans="1:16" s="179" customFormat="1" ht="25.5" customHeight="1">
      <c r="A251" s="179" t="s">
        <v>1104</v>
      </c>
      <c r="C251" s="179" t="s">
        <v>1092</v>
      </c>
      <c r="D251" s="179" t="s">
        <v>1059</v>
      </c>
      <c r="E251" s="179" t="s">
        <v>1099</v>
      </c>
      <c r="F251" s="108" t="s">
        <v>1094</v>
      </c>
      <c r="G251" s="112">
        <v>23</v>
      </c>
      <c r="H251" s="179" t="s">
        <v>1003</v>
      </c>
      <c r="I251" s="179" t="s">
        <v>1099</v>
      </c>
      <c r="J251" s="184">
        <v>41431</v>
      </c>
      <c r="K251" s="185">
        <v>400</v>
      </c>
      <c r="L251" s="186">
        <v>41416</v>
      </c>
      <c r="M251" s="184">
        <v>41431</v>
      </c>
      <c r="N251" s="184">
        <v>41487</v>
      </c>
      <c r="O251" s="187" t="s">
        <v>1100</v>
      </c>
      <c r="P251" s="188">
        <v>400</v>
      </c>
    </row>
    <row r="252" spans="1:16" s="179" customFormat="1" ht="25.5" customHeight="1">
      <c r="A252" s="179" t="s">
        <v>1105</v>
      </c>
      <c r="C252" s="179" t="s">
        <v>1092</v>
      </c>
      <c r="D252" s="179" t="s">
        <v>1068</v>
      </c>
      <c r="E252" s="179" t="s">
        <v>1093</v>
      </c>
      <c r="F252" s="108" t="s">
        <v>1094</v>
      </c>
      <c r="G252" s="112">
        <v>23</v>
      </c>
      <c r="H252" s="179" t="s">
        <v>1003</v>
      </c>
      <c r="I252" s="179" t="s">
        <v>1093</v>
      </c>
      <c r="J252" s="184">
        <v>41431</v>
      </c>
      <c r="K252" s="185">
        <v>247.93</v>
      </c>
      <c r="L252" s="186">
        <v>41288</v>
      </c>
      <c r="M252" s="184">
        <v>41431</v>
      </c>
      <c r="N252" s="184">
        <v>41467</v>
      </c>
      <c r="O252" s="187" t="s">
        <v>1095</v>
      </c>
      <c r="P252" s="188">
        <v>247.93</v>
      </c>
    </row>
    <row r="253" spans="1:16" s="179" customFormat="1" ht="25.5" customHeight="1">
      <c r="A253" s="179" t="s">
        <v>1106</v>
      </c>
      <c r="C253" s="179" t="s">
        <v>1092</v>
      </c>
      <c r="D253" s="179" t="s">
        <v>1068</v>
      </c>
      <c r="E253" s="179" t="s">
        <v>1093</v>
      </c>
      <c r="F253" s="108" t="s">
        <v>1094</v>
      </c>
      <c r="G253" s="112">
        <v>23</v>
      </c>
      <c r="H253" s="179" t="s">
        <v>1003</v>
      </c>
      <c r="I253" s="179" t="s">
        <v>1093</v>
      </c>
      <c r="J253" s="184">
        <v>41494</v>
      </c>
      <c r="K253" s="185">
        <v>138.02</v>
      </c>
      <c r="L253" s="186">
        <v>41288</v>
      </c>
      <c r="M253" s="184">
        <v>41494</v>
      </c>
      <c r="N253" s="184">
        <v>41517</v>
      </c>
      <c r="O253" s="187" t="s">
        <v>1107</v>
      </c>
      <c r="P253" s="188">
        <v>138.02</v>
      </c>
    </row>
    <row r="254" spans="1:16" s="179" customFormat="1" ht="25.5" customHeight="1">
      <c r="A254" s="179" t="s">
        <v>1108</v>
      </c>
      <c r="C254" s="179" t="s">
        <v>1092</v>
      </c>
      <c r="D254" s="179" t="s">
        <v>1068</v>
      </c>
      <c r="E254" s="179" t="s">
        <v>1093</v>
      </c>
      <c r="F254" s="108" t="s">
        <v>1094</v>
      </c>
      <c r="G254" s="112">
        <v>23</v>
      </c>
      <c r="H254" s="179" t="s">
        <v>1003</v>
      </c>
      <c r="I254" s="179" t="s">
        <v>1093</v>
      </c>
      <c r="J254" s="184">
        <v>41494</v>
      </c>
      <c r="K254" s="185">
        <v>388.7</v>
      </c>
      <c r="L254" s="186">
        <v>41288</v>
      </c>
      <c r="M254" s="184">
        <v>41494</v>
      </c>
      <c r="N254" s="184">
        <v>41547</v>
      </c>
      <c r="O254" s="187" t="s">
        <v>1107</v>
      </c>
      <c r="P254" s="188">
        <v>388.7</v>
      </c>
    </row>
    <row r="255" spans="1:16" s="179" customFormat="1" ht="25.5" customHeight="1">
      <c r="A255" s="179" t="s">
        <v>1109</v>
      </c>
      <c r="C255" s="179" t="s">
        <v>1092</v>
      </c>
      <c r="D255" s="179" t="s">
        <v>1068</v>
      </c>
      <c r="E255" s="179" t="s">
        <v>1099</v>
      </c>
      <c r="F255" s="108" t="s">
        <v>1094</v>
      </c>
      <c r="G255" s="112">
        <v>23</v>
      </c>
      <c r="H255" s="179" t="s">
        <v>1003</v>
      </c>
      <c r="I255" s="179" t="s">
        <v>1099</v>
      </c>
      <c r="J255" s="184">
        <v>41583</v>
      </c>
      <c r="K255" s="185">
        <v>400</v>
      </c>
      <c r="L255" s="186">
        <v>41416</v>
      </c>
      <c r="M255" s="184">
        <v>41583</v>
      </c>
      <c r="N255" s="184">
        <v>41563</v>
      </c>
      <c r="O255" s="187" t="s">
        <v>1100</v>
      </c>
      <c r="P255" s="188">
        <v>400</v>
      </c>
    </row>
    <row r="256" spans="1:16" s="179" customFormat="1" ht="25.5" customHeight="1">
      <c r="A256" s="179" t="s">
        <v>1110</v>
      </c>
      <c r="C256" s="179" t="s">
        <v>1092</v>
      </c>
      <c r="D256" s="179" t="s">
        <v>1068</v>
      </c>
      <c r="E256" s="179" t="s">
        <v>1099</v>
      </c>
      <c r="F256" s="108" t="s">
        <v>1094</v>
      </c>
      <c r="G256" s="112">
        <v>23</v>
      </c>
      <c r="H256" s="179" t="s">
        <v>1003</v>
      </c>
      <c r="I256" s="179" t="s">
        <v>1099</v>
      </c>
      <c r="J256" s="184">
        <v>41583</v>
      </c>
      <c r="K256" s="185">
        <v>600</v>
      </c>
      <c r="L256" s="186">
        <v>41416</v>
      </c>
      <c r="M256" s="184">
        <v>41583</v>
      </c>
      <c r="N256" s="184">
        <v>41558</v>
      </c>
      <c r="O256" s="187" t="s">
        <v>1100</v>
      </c>
      <c r="P256" s="188">
        <v>600</v>
      </c>
    </row>
    <row r="257" spans="1:16" s="179" customFormat="1" ht="25.5" customHeight="1">
      <c r="A257" s="179" t="s">
        <v>1111</v>
      </c>
      <c r="C257" s="179" t="s">
        <v>1092</v>
      </c>
      <c r="D257" s="179" t="s">
        <v>1068</v>
      </c>
      <c r="E257" s="179" t="s">
        <v>1093</v>
      </c>
      <c r="F257" s="108" t="s">
        <v>1094</v>
      </c>
      <c r="G257" s="112">
        <v>23</v>
      </c>
      <c r="H257" s="179" t="s">
        <v>1003</v>
      </c>
      <c r="I257" s="179" t="s">
        <v>1093</v>
      </c>
      <c r="J257" s="184">
        <v>41549</v>
      </c>
      <c r="K257" s="185">
        <v>418.04</v>
      </c>
      <c r="L257" s="186">
        <v>41288</v>
      </c>
      <c r="M257" s="184">
        <v>41549</v>
      </c>
      <c r="N257" s="184">
        <v>41565</v>
      </c>
      <c r="O257" s="187" t="s">
        <v>1095</v>
      </c>
      <c r="P257" s="188">
        <v>418.04</v>
      </c>
    </row>
    <row r="258" spans="1:16" s="179" customFormat="1" ht="25.5" customHeight="1">
      <c r="A258" s="179" t="s">
        <v>1112</v>
      </c>
      <c r="C258" s="179" t="s">
        <v>1092</v>
      </c>
      <c r="D258" s="179" t="s">
        <v>1068</v>
      </c>
      <c r="E258" s="179" t="s">
        <v>1093</v>
      </c>
      <c r="F258" s="108" t="s">
        <v>1094</v>
      </c>
      <c r="G258" s="112">
        <v>23</v>
      </c>
      <c r="H258" s="179" t="s">
        <v>1003</v>
      </c>
      <c r="I258" s="179" t="s">
        <v>1093</v>
      </c>
      <c r="J258" s="184">
        <v>41561</v>
      </c>
      <c r="K258" s="185">
        <v>500.9</v>
      </c>
      <c r="L258" s="186">
        <v>41288</v>
      </c>
      <c r="M258" s="184">
        <v>41561</v>
      </c>
      <c r="N258" s="184">
        <v>41569</v>
      </c>
      <c r="O258" s="187" t="s">
        <v>1107</v>
      </c>
      <c r="P258" s="188">
        <v>500.9</v>
      </c>
    </row>
    <row r="259" spans="1:16" s="179" customFormat="1" ht="25.5" customHeight="1">
      <c r="A259" s="179" t="s">
        <v>1113</v>
      </c>
      <c r="C259" s="179" t="s">
        <v>1092</v>
      </c>
      <c r="D259" s="179" t="s">
        <v>1068</v>
      </c>
      <c r="E259" s="179" t="s">
        <v>1099</v>
      </c>
      <c r="F259" s="108" t="s">
        <v>1094</v>
      </c>
      <c r="G259" s="112">
        <v>23</v>
      </c>
      <c r="H259" s="179" t="s">
        <v>1003</v>
      </c>
      <c r="I259" s="179" t="s">
        <v>1099</v>
      </c>
      <c r="J259" s="184">
        <v>41521</v>
      </c>
      <c r="K259" s="185">
        <v>400</v>
      </c>
      <c r="L259" s="186">
        <v>41416</v>
      </c>
      <c r="M259" s="184">
        <v>41521</v>
      </c>
      <c r="N259" s="184">
        <v>41584</v>
      </c>
      <c r="O259" s="187" t="s">
        <v>1100</v>
      </c>
      <c r="P259" s="188">
        <v>400</v>
      </c>
    </row>
    <row r="260" spans="1:16" s="179" customFormat="1" ht="25.5" customHeight="1">
      <c r="A260" s="179" t="s">
        <v>1114</v>
      </c>
      <c r="C260" s="179" t="s">
        <v>1092</v>
      </c>
      <c r="D260" s="179" t="s">
        <v>1068</v>
      </c>
      <c r="E260" s="179" t="s">
        <v>1099</v>
      </c>
      <c r="F260" s="108" t="s">
        <v>1094</v>
      </c>
      <c r="G260" s="112">
        <v>23</v>
      </c>
      <c r="H260" s="179" t="s">
        <v>1003</v>
      </c>
      <c r="I260" s="179" t="s">
        <v>1099</v>
      </c>
      <c r="J260" s="184">
        <v>41522</v>
      </c>
      <c r="K260" s="185">
        <v>800</v>
      </c>
      <c r="L260" s="186">
        <v>41416</v>
      </c>
      <c r="M260" s="184">
        <v>41522</v>
      </c>
      <c r="N260" s="184">
        <v>41585</v>
      </c>
      <c r="O260" s="187" t="s">
        <v>1100</v>
      </c>
      <c r="P260" s="188">
        <v>800</v>
      </c>
    </row>
    <row r="261" spans="1:16" s="179" customFormat="1" ht="25.5" customHeight="1">
      <c r="A261" s="179" t="s">
        <v>1115</v>
      </c>
      <c r="C261" s="179" t="s">
        <v>1092</v>
      </c>
      <c r="D261" s="179" t="s">
        <v>1068</v>
      </c>
      <c r="E261" s="179" t="s">
        <v>1099</v>
      </c>
      <c r="F261" s="108" t="s">
        <v>1094</v>
      </c>
      <c r="G261" s="112">
        <v>23</v>
      </c>
      <c r="H261" s="179" t="s">
        <v>1003</v>
      </c>
      <c r="I261" s="179" t="s">
        <v>1099</v>
      </c>
      <c r="J261" s="184">
        <v>41563</v>
      </c>
      <c r="K261" s="185">
        <v>560</v>
      </c>
      <c r="L261" s="186">
        <v>41416</v>
      </c>
      <c r="M261" s="184">
        <v>41563</v>
      </c>
      <c r="N261" s="184">
        <v>41584</v>
      </c>
      <c r="O261" s="187" t="s">
        <v>1100</v>
      </c>
      <c r="P261" s="188">
        <v>560</v>
      </c>
    </row>
    <row r="262" spans="1:16" s="187" customFormat="1" ht="25.5" customHeight="1">
      <c r="A262" s="187" t="s">
        <v>1116</v>
      </c>
      <c r="C262" s="187" t="s">
        <v>1092</v>
      </c>
      <c r="D262" s="187" t="s">
        <v>1068</v>
      </c>
      <c r="E262" s="187" t="s">
        <v>1099</v>
      </c>
      <c r="F262" s="41" t="s">
        <v>1094</v>
      </c>
      <c r="G262" s="189">
        <v>23</v>
      </c>
      <c r="H262" s="187" t="s">
        <v>1003</v>
      </c>
      <c r="I262" s="187" t="s">
        <v>1099</v>
      </c>
      <c r="J262" s="190">
        <v>41522</v>
      </c>
      <c r="K262" s="191">
        <v>400</v>
      </c>
      <c r="L262" s="192">
        <v>41416</v>
      </c>
      <c r="M262" s="190">
        <v>41522</v>
      </c>
      <c r="N262" s="190">
        <v>41586</v>
      </c>
      <c r="O262" s="187" t="s">
        <v>1100</v>
      </c>
      <c r="P262" s="188">
        <v>400</v>
      </c>
    </row>
    <row r="263" spans="1:16" s="179" customFormat="1" ht="25.5" customHeight="1">
      <c r="A263" s="179" t="s">
        <v>1117</v>
      </c>
      <c r="C263" s="179" t="s">
        <v>1092</v>
      </c>
      <c r="D263" s="179" t="s">
        <v>1068</v>
      </c>
      <c r="E263" s="179" t="s">
        <v>1099</v>
      </c>
      <c r="F263" s="108" t="s">
        <v>1094</v>
      </c>
      <c r="G263" s="112">
        <v>23</v>
      </c>
      <c r="H263" s="179" t="s">
        <v>1003</v>
      </c>
      <c r="I263" s="179" t="s">
        <v>1099</v>
      </c>
      <c r="J263" s="184">
        <v>41522</v>
      </c>
      <c r="K263" s="185">
        <v>400</v>
      </c>
      <c r="L263" s="186">
        <v>41416</v>
      </c>
      <c r="M263" s="184">
        <v>41522</v>
      </c>
      <c r="N263" s="184">
        <v>41586</v>
      </c>
      <c r="O263" s="187" t="s">
        <v>1100</v>
      </c>
      <c r="P263" s="188">
        <v>400</v>
      </c>
    </row>
    <row r="264" spans="1:16" s="179" customFormat="1" ht="25.5" customHeight="1">
      <c r="A264" s="179" t="s">
        <v>1118</v>
      </c>
      <c r="C264" s="179" t="s">
        <v>1092</v>
      </c>
      <c r="D264" s="179" t="s">
        <v>1068</v>
      </c>
      <c r="E264" s="179" t="s">
        <v>1099</v>
      </c>
      <c r="F264" s="108" t="s">
        <v>1094</v>
      </c>
      <c r="G264" s="112">
        <v>23</v>
      </c>
      <c r="H264" s="179" t="s">
        <v>1003</v>
      </c>
      <c r="I264" s="179" t="s">
        <v>1099</v>
      </c>
      <c r="J264" s="184">
        <v>41521</v>
      </c>
      <c r="K264" s="185">
        <v>400</v>
      </c>
      <c r="L264" s="186">
        <v>41416</v>
      </c>
      <c r="M264" s="184">
        <v>41521</v>
      </c>
      <c r="N264" s="184">
        <v>41586</v>
      </c>
      <c r="O264" s="187" t="s">
        <v>1100</v>
      </c>
      <c r="P264" s="188">
        <v>400</v>
      </c>
    </row>
    <row r="265" spans="1:16" s="179" customFormat="1" ht="25.5" customHeight="1">
      <c r="A265" s="179" t="s">
        <v>1119</v>
      </c>
      <c r="C265" s="179" t="s">
        <v>1092</v>
      </c>
      <c r="D265" s="179" t="s">
        <v>1068</v>
      </c>
      <c r="E265" s="179" t="s">
        <v>1099</v>
      </c>
      <c r="F265" s="108" t="s">
        <v>1094</v>
      </c>
      <c r="G265" s="112">
        <v>23</v>
      </c>
      <c r="H265" s="179" t="s">
        <v>1003</v>
      </c>
      <c r="I265" s="179" t="s">
        <v>1099</v>
      </c>
      <c r="J265" s="184">
        <v>41522</v>
      </c>
      <c r="K265" s="185">
        <v>600</v>
      </c>
      <c r="L265" s="186">
        <v>41416</v>
      </c>
      <c r="M265" s="184">
        <v>41522</v>
      </c>
      <c r="N265" s="184">
        <v>41589</v>
      </c>
      <c r="O265" s="187" t="s">
        <v>1100</v>
      </c>
      <c r="P265" s="188">
        <v>600</v>
      </c>
    </row>
    <row r="266" spans="1:16" s="179" customFormat="1" ht="25.5" customHeight="1">
      <c r="A266" s="179" t="s">
        <v>1120</v>
      </c>
      <c r="C266" s="179" t="s">
        <v>1092</v>
      </c>
      <c r="D266" s="179" t="s">
        <v>1068</v>
      </c>
      <c r="E266" s="179" t="s">
        <v>1099</v>
      </c>
      <c r="F266" s="108" t="s">
        <v>1094</v>
      </c>
      <c r="G266" s="112">
        <v>23</v>
      </c>
      <c r="H266" s="179" t="s">
        <v>1003</v>
      </c>
      <c r="I266" s="179" t="s">
        <v>1099</v>
      </c>
      <c r="J266" s="184">
        <v>41561</v>
      </c>
      <c r="K266" s="185">
        <v>800</v>
      </c>
      <c r="L266" s="186">
        <v>41416</v>
      </c>
      <c r="M266" s="184">
        <v>41561</v>
      </c>
      <c r="N266" s="184">
        <v>41586</v>
      </c>
      <c r="O266" s="187" t="s">
        <v>1100</v>
      </c>
      <c r="P266" s="188">
        <v>800</v>
      </c>
    </row>
    <row r="267" spans="1:16" s="179" customFormat="1" ht="25.5" customHeight="1">
      <c r="A267" s="179" t="s">
        <v>1121</v>
      </c>
      <c r="C267" s="179" t="s">
        <v>1092</v>
      </c>
      <c r="D267" s="179" t="s">
        <v>1068</v>
      </c>
      <c r="E267" s="179" t="s">
        <v>1093</v>
      </c>
      <c r="F267" s="108" t="s">
        <v>1094</v>
      </c>
      <c r="G267" s="112">
        <v>23</v>
      </c>
      <c r="H267" s="179" t="s">
        <v>1003</v>
      </c>
      <c r="I267" s="179" t="s">
        <v>1093</v>
      </c>
      <c r="J267" s="184">
        <v>41606</v>
      </c>
      <c r="K267" s="179">
        <v>198.61</v>
      </c>
      <c r="L267" s="186">
        <v>41288</v>
      </c>
      <c r="M267" s="184">
        <v>41606</v>
      </c>
      <c r="N267" s="184">
        <v>41611</v>
      </c>
      <c r="O267" s="187" t="s">
        <v>1107</v>
      </c>
      <c r="P267" s="188">
        <v>198.61</v>
      </c>
    </row>
    <row r="268" spans="1:16" ht="303.75">
      <c r="A268" s="193" t="s">
        <v>1122</v>
      </c>
      <c r="B268" s="17"/>
      <c r="C268" s="193" t="s">
        <v>1123</v>
      </c>
      <c r="D268" s="194" t="s">
        <v>1124</v>
      </c>
      <c r="E268" s="194" t="s">
        <v>1125</v>
      </c>
      <c r="F268" s="195" t="s">
        <v>1126</v>
      </c>
      <c r="G268" s="3">
        <v>23</v>
      </c>
      <c r="H268" s="4" t="str">
        <f>VLOOKUP(G268,SCELTACONTRAENTE!$A$1:$B$18,2,FALSE)</f>
        <v>23-AFFIDAMENTO IN ECONOMIA - AFFIDAMENTO DIRETTO</v>
      </c>
      <c r="I268" s="194" t="s">
        <v>1127</v>
      </c>
      <c r="J268" s="193" t="s">
        <v>1128</v>
      </c>
      <c r="K268" s="196">
        <v>2260</v>
      </c>
      <c r="L268" s="193" t="s">
        <v>1129</v>
      </c>
      <c r="M268" s="197">
        <v>41022</v>
      </c>
      <c r="N268" s="8">
        <v>41089</v>
      </c>
      <c r="O268" s="193" t="s">
        <v>1130</v>
      </c>
      <c r="P268" s="19" t="s">
        <v>1131</v>
      </c>
    </row>
    <row r="269" spans="1:16" ht="79.5">
      <c r="A269" s="198" t="s">
        <v>1132</v>
      </c>
      <c r="B269" s="17"/>
      <c r="C269" s="193" t="s">
        <v>1123</v>
      </c>
      <c r="D269" s="194" t="s">
        <v>1124</v>
      </c>
      <c r="E269" s="198" t="s">
        <v>1133</v>
      </c>
      <c r="F269" s="199" t="s">
        <v>1134</v>
      </c>
      <c r="G269" s="3">
        <v>23</v>
      </c>
      <c r="H269" s="4" t="str">
        <f>VLOOKUP(G269,SCELTACONTRAENTE!$A$1:$B$18,2,FALSE)</f>
        <v>23-AFFIDAMENTO IN ECONOMIA - AFFIDAMENTO DIRETTO</v>
      </c>
      <c r="I269" s="200" t="s">
        <v>1135</v>
      </c>
      <c r="J269" s="193" t="s">
        <v>1128</v>
      </c>
      <c r="K269" s="200">
        <v>3500</v>
      </c>
      <c r="L269" s="198" t="s">
        <v>1136</v>
      </c>
      <c r="M269" s="201">
        <v>41227</v>
      </c>
      <c r="N269" s="8">
        <v>41235</v>
      </c>
      <c r="O269" s="198" t="s">
        <v>1137</v>
      </c>
      <c r="P269" s="19" t="s">
        <v>1138</v>
      </c>
    </row>
    <row r="270" spans="1:16" ht="79.5">
      <c r="A270" s="198" t="s">
        <v>1139</v>
      </c>
      <c r="B270" s="17"/>
      <c r="C270" s="193" t="s">
        <v>1123</v>
      </c>
      <c r="D270" s="194" t="s">
        <v>1124</v>
      </c>
      <c r="E270" s="198" t="s">
        <v>1140</v>
      </c>
      <c r="F270" s="199" t="s">
        <v>1141</v>
      </c>
      <c r="G270" s="3">
        <v>23</v>
      </c>
      <c r="H270" s="4" t="str">
        <f>VLOOKUP(G270,SCELTACONTRAENTE!$A$1:$B$18,2,FALSE)</f>
        <v>23-AFFIDAMENTO IN ECONOMIA - AFFIDAMENTO DIRETTO</v>
      </c>
      <c r="I270" s="200" t="s">
        <v>1142</v>
      </c>
      <c r="J270" s="193" t="s">
        <v>1128</v>
      </c>
      <c r="K270" s="200">
        <v>2450</v>
      </c>
      <c r="L270" s="198" t="s">
        <v>1143</v>
      </c>
      <c r="M270" s="201">
        <v>41222</v>
      </c>
      <c r="N270" s="8">
        <v>41233</v>
      </c>
      <c r="O270" s="198" t="s">
        <v>1144</v>
      </c>
      <c r="P270" s="19" t="s">
        <v>1145</v>
      </c>
    </row>
    <row r="271" spans="1:16" ht="68.25">
      <c r="A271" s="198" t="s">
        <v>1146</v>
      </c>
      <c r="B271" s="17"/>
      <c r="C271" s="193" t="s">
        <v>1123</v>
      </c>
      <c r="D271" s="194" t="s">
        <v>1124</v>
      </c>
      <c r="E271" s="198" t="s">
        <v>1125</v>
      </c>
      <c r="F271" s="199" t="s">
        <v>1147</v>
      </c>
      <c r="G271" s="3">
        <v>23</v>
      </c>
      <c r="H271" s="4" t="str">
        <f>VLOOKUP(G271,SCELTACONTRAENTE!$A$1:$B$18,2,FALSE)</f>
        <v>23-AFFIDAMENTO IN ECONOMIA - AFFIDAMENTO DIRETTO</v>
      </c>
      <c r="I271" s="200" t="s">
        <v>1148</v>
      </c>
      <c r="J271" s="193" t="s">
        <v>1128</v>
      </c>
      <c r="K271" s="200">
        <v>545.46</v>
      </c>
      <c r="L271" s="198" t="s">
        <v>1149</v>
      </c>
      <c r="M271" s="201">
        <v>41126</v>
      </c>
      <c r="N271" s="8">
        <v>41126</v>
      </c>
      <c r="O271" s="198" t="s">
        <v>1130</v>
      </c>
      <c r="P271" s="19" t="s">
        <v>1150</v>
      </c>
    </row>
    <row r="272" spans="1:16" ht="90.75">
      <c r="A272" s="198" t="s">
        <v>1151</v>
      </c>
      <c r="B272" s="17"/>
      <c r="C272" s="193" t="s">
        <v>1123</v>
      </c>
      <c r="D272" s="194" t="s">
        <v>1124</v>
      </c>
      <c r="E272" s="198" t="s">
        <v>1152</v>
      </c>
      <c r="F272" s="199" t="s">
        <v>1153</v>
      </c>
      <c r="G272" s="3">
        <v>23</v>
      </c>
      <c r="H272" s="4" t="str">
        <f>VLOOKUP(G272,SCELTACONTRAENTE!$A$1:$B$18,2,FALSE)</f>
        <v>23-AFFIDAMENTO IN ECONOMIA - AFFIDAMENTO DIRETTO</v>
      </c>
      <c r="I272" s="200" t="s">
        <v>1154</v>
      </c>
      <c r="J272" s="193" t="s">
        <v>1128</v>
      </c>
      <c r="K272" s="200">
        <v>15839.4</v>
      </c>
      <c r="L272" s="198" t="s">
        <v>1155</v>
      </c>
      <c r="M272" s="201">
        <v>41244</v>
      </c>
      <c r="N272" s="8">
        <v>41252</v>
      </c>
      <c r="O272" s="198" t="s">
        <v>1156</v>
      </c>
      <c r="P272" s="19" t="s">
        <v>1157</v>
      </c>
    </row>
    <row r="273" spans="1:16" ht="79.5">
      <c r="A273" s="198" t="s">
        <v>1158</v>
      </c>
      <c r="B273" s="16"/>
      <c r="C273" s="193" t="s">
        <v>1123</v>
      </c>
      <c r="D273" s="194" t="s">
        <v>1124</v>
      </c>
      <c r="E273" s="198" t="s">
        <v>1140</v>
      </c>
      <c r="F273" s="199" t="s">
        <v>1159</v>
      </c>
      <c r="G273" s="3">
        <v>23</v>
      </c>
      <c r="H273" s="4" t="str">
        <f>VLOOKUP(G273,SCELTACONTRAENTE!$A$1:$B$18,2,FALSE)</f>
        <v>23-AFFIDAMENTO IN ECONOMIA - AFFIDAMENTO DIRETTO</v>
      </c>
      <c r="I273" s="200" t="s">
        <v>1160</v>
      </c>
      <c r="J273" s="193" t="s">
        <v>1128</v>
      </c>
      <c r="K273" s="200">
        <v>900</v>
      </c>
      <c r="L273" s="198" t="s">
        <v>1161</v>
      </c>
      <c r="M273" s="198" t="s">
        <v>1162</v>
      </c>
      <c r="O273" s="198" t="s">
        <v>1144</v>
      </c>
      <c r="P273" s="19" t="s">
        <v>1163</v>
      </c>
    </row>
    <row r="274" spans="1:16" ht="79.5">
      <c r="A274" s="198" t="s">
        <v>1164</v>
      </c>
      <c r="B274" s="32"/>
      <c r="C274" s="193" t="s">
        <v>1123</v>
      </c>
      <c r="D274" s="194" t="s">
        <v>1124</v>
      </c>
      <c r="E274" s="198" t="s">
        <v>1165</v>
      </c>
      <c r="F274" s="199" t="s">
        <v>1166</v>
      </c>
      <c r="G274" s="3">
        <v>23</v>
      </c>
      <c r="H274" s="4" t="str">
        <f>VLOOKUP(G274,SCELTACONTRAENTE!$A$1:$B$18,2,FALSE)</f>
        <v>23-AFFIDAMENTO IN ECONOMIA - AFFIDAMENTO DIRETTO</v>
      </c>
      <c r="I274" s="200" t="s">
        <v>1167</v>
      </c>
      <c r="J274" s="193" t="s">
        <v>1128</v>
      </c>
      <c r="K274" s="200">
        <v>185.95</v>
      </c>
      <c r="L274" s="198" t="s">
        <v>1168</v>
      </c>
      <c r="M274" s="198" t="s">
        <v>1169</v>
      </c>
      <c r="O274" s="198" t="s">
        <v>1170</v>
      </c>
      <c r="P274" s="19" t="s">
        <v>1171</v>
      </c>
    </row>
    <row r="275" spans="1:16" ht="79.5">
      <c r="A275" s="198" t="s">
        <v>1172</v>
      </c>
      <c r="C275" s="193" t="s">
        <v>1123</v>
      </c>
      <c r="D275" s="194" t="s">
        <v>1124</v>
      </c>
      <c r="E275" s="198" t="s">
        <v>1152</v>
      </c>
      <c r="F275" s="199" t="s">
        <v>1173</v>
      </c>
      <c r="G275" s="3">
        <v>23</v>
      </c>
      <c r="H275" s="4" t="str">
        <f>VLOOKUP(G275,SCELTACONTRAENTE!$A$1:$B$18,2,FALSE)</f>
        <v>23-AFFIDAMENTO IN ECONOMIA - AFFIDAMENTO DIRETTO</v>
      </c>
      <c r="I275" s="200" t="s">
        <v>1174</v>
      </c>
      <c r="J275" s="193" t="s">
        <v>1128</v>
      </c>
      <c r="K275" s="200">
        <v>2000</v>
      </c>
      <c r="L275" s="198" t="s">
        <v>1175</v>
      </c>
      <c r="M275" s="201">
        <v>41244</v>
      </c>
      <c r="N275" s="8">
        <v>41245</v>
      </c>
      <c r="O275" s="198" t="s">
        <v>1156</v>
      </c>
      <c r="P275" s="19" t="s">
        <v>1176</v>
      </c>
    </row>
    <row r="276" spans="1:16" ht="68.25">
      <c r="A276" s="198" t="s">
        <v>1177</v>
      </c>
      <c r="C276" s="193" t="s">
        <v>1123</v>
      </c>
      <c r="D276" s="194" t="s">
        <v>1124</v>
      </c>
      <c r="E276" s="198" t="s">
        <v>1178</v>
      </c>
      <c r="F276" s="199" t="s">
        <v>1179</v>
      </c>
      <c r="G276" s="3">
        <v>23</v>
      </c>
      <c r="H276" s="4" t="str">
        <f>VLOOKUP(G276,SCELTACONTRAENTE!$A$1:$B$18,2,FALSE)</f>
        <v>23-AFFIDAMENTO IN ECONOMIA - AFFIDAMENTO DIRETTO</v>
      </c>
      <c r="I276" s="200" t="s">
        <v>1180</v>
      </c>
      <c r="J276" s="193" t="s">
        <v>1128</v>
      </c>
      <c r="K276" s="200">
        <v>450</v>
      </c>
      <c r="L276" s="198" t="s">
        <v>1181</v>
      </c>
      <c r="M276" s="201">
        <v>41029</v>
      </c>
      <c r="N276" s="8">
        <v>41029</v>
      </c>
      <c r="O276" s="198" t="s">
        <v>1182</v>
      </c>
      <c r="P276" s="19" t="s">
        <v>1183</v>
      </c>
    </row>
    <row r="277" spans="1:16" ht="68.25">
      <c r="A277" s="198" t="s">
        <v>1184</v>
      </c>
      <c r="C277" s="193" t="s">
        <v>1123</v>
      </c>
      <c r="D277" s="194" t="s">
        <v>1124</v>
      </c>
      <c r="E277" s="198" t="s">
        <v>1185</v>
      </c>
      <c r="F277" s="199" t="s">
        <v>1186</v>
      </c>
      <c r="G277" s="3">
        <v>23</v>
      </c>
      <c r="H277" s="4" t="str">
        <f>VLOOKUP(G277,SCELTACONTRAENTE!$A$1:$B$18,2,FALSE)</f>
        <v>23-AFFIDAMENTO IN ECONOMIA - AFFIDAMENTO DIRETTO</v>
      </c>
      <c r="I277" s="200" t="s">
        <v>1187</v>
      </c>
      <c r="J277" s="193" t="s">
        <v>1128</v>
      </c>
      <c r="K277" s="200">
        <v>105</v>
      </c>
      <c r="L277" s="198" t="s">
        <v>1188</v>
      </c>
      <c r="M277" s="201">
        <v>41039</v>
      </c>
      <c r="N277" s="8">
        <v>41039</v>
      </c>
      <c r="O277" s="198" t="s">
        <v>1189</v>
      </c>
      <c r="P277" s="19" t="s">
        <v>1190</v>
      </c>
    </row>
    <row r="278" spans="1:16" ht="79.5">
      <c r="A278" s="198" t="s">
        <v>1191</v>
      </c>
      <c r="C278" s="193" t="s">
        <v>1123</v>
      </c>
      <c r="D278" s="194" t="s">
        <v>1124</v>
      </c>
      <c r="E278" s="198" t="s">
        <v>1125</v>
      </c>
      <c r="F278" s="199" t="s">
        <v>1192</v>
      </c>
      <c r="G278" s="3">
        <v>23</v>
      </c>
      <c r="H278" s="4" t="str">
        <f>VLOOKUP(G278,SCELTACONTRAENTE!$A$1:$B$18,2,FALSE)</f>
        <v>23-AFFIDAMENTO IN ECONOMIA - AFFIDAMENTO DIRETTO</v>
      </c>
      <c r="I278" s="200" t="s">
        <v>1193</v>
      </c>
      <c r="J278" s="193" t="s">
        <v>1128</v>
      </c>
      <c r="K278" s="200">
        <v>780</v>
      </c>
      <c r="L278" s="198" t="s">
        <v>1194</v>
      </c>
      <c r="M278" s="201">
        <v>41129</v>
      </c>
      <c r="N278" s="8">
        <v>41155</v>
      </c>
      <c r="O278" s="198" t="s">
        <v>1130</v>
      </c>
      <c r="P278" s="19" t="s">
        <v>1195</v>
      </c>
    </row>
    <row r="279" spans="1:16" ht="68.25">
      <c r="A279" s="198" t="s">
        <v>1196</v>
      </c>
      <c r="C279" s="193" t="s">
        <v>1123</v>
      </c>
      <c r="D279" s="194" t="s">
        <v>1124</v>
      </c>
      <c r="E279" s="198" t="s">
        <v>1125</v>
      </c>
      <c r="F279" s="199" t="s">
        <v>1197</v>
      </c>
      <c r="G279" s="3">
        <v>23</v>
      </c>
      <c r="H279" s="4" t="str">
        <f>VLOOKUP(G279,SCELTACONTRAENTE!$A$1:$B$18,2,FALSE)</f>
        <v>23-AFFIDAMENTO IN ECONOMIA - AFFIDAMENTO DIRETTO</v>
      </c>
      <c r="I279" s="200" t="s">
        <v>1198</v>
      </c>
      <c r="J279" s="193" t="s">
        <v>1128</v>
      </c>
      <c r="K279" s="200">
        <v>150</v>
      </c>
      <c r="L279" s="198" t="s">
        <v>1199</v>
      </c>
      <c r="M279" s="201">
        <v>41055</v>
      </c>
      <c r="N279" s="8">
        <v>41055</v>
      </c>
      <c r="O279" s="198" t="s">
        <v>1130</v>
      </c>
      <c r="P279" s="19" t="s">
        <v>1200</v>
      </c>
    </row>
    <row r="280" spans="1:16" ht="124.5">
      <c r="A280" s="198" t="s">
        <v>1201</v>
      </c>
      <c r="C280" s="193" t="s">
        <v>1123</v>
      </c>
      <c r="D280" s="194" t="s">
        <v>1124</v>
      </c>
      <c r="E280" s="198" t="s">
        <v>1178</v>
      </c>
      <c r="F280" s="199" t="s">
        <v>1202</v>
      </c>
      <c r="G280" s="3">
        <v>23</v>
      </c>
      <c r="H280" s="4" t="str">
        <f>VLOOKUP(G280,SCELTACONTRAENTE!$A$1:$B$18,2,FALSE)</f>
        <v>23-AFFIDAMENTO IN ECONOMIA - AFFIDAMENTO DIRETTO</v>
      </c>
      <c r="I280" s="200" t="s">
        <v>1203</v>
      </c>
      <c r="J280" s="193" t="s">
        <v>1128</v>
      </c>
      <c r="K280" s="200">
        <v>190</v>
      </c>
      <c r="L280" s="198" t="s">
        <v>1188</v>
      </c>
      <c r="M280" s="201">
        <v>41039</v>
      </c>
      <c r="N280" s="8">
        <v>41039</v>
      </c>
      <c r="O280" s="198" t="s">
        <v>1182</v>
      </c>
      <c r="P280" s="19" t="s">
        <v>1204</v>
      </c>
    </row>
    <row r="281" spans="1:16" ht="68.25">
      <c r="A281" s="198" t="s">
        <v>1205</v>
      </c>
      <c r="C281" s="193" t="s">
        <v>1123</v>
      </c>
      <c r="D281" s="194" t="s">
        <v>1124</v>
      </c>
      <c r="E281" s="198" t="s">
        <v>1140</v>
      </c>
      <c r="F281" s="199" t="s">
        <v>1206</v>
      </c>
      <c r="G281" s="3">
        <v>23</v>
      </c>
      <c r="H281" s="4" t="str">
        <f>VLOOKUP(G281,SCELTACONTRAENTE!$A$1:$B$18,2,FALSE)</f>
        <v>23-AFFIDAMENTO IN ECONOMIA - AFFIDAMENTO DIRETTO</v>
      </c>
      <c r="I281" s="200" t="s">
        <v>1207</v>
      </c>
      <c r="J281" s="193" t="s">
        <v>1128</v>
      </c>
      <c r="K281" s="200">
        <v>200</v>
      </c>
      <c r="L281" s="198" t="s">
        <v>1208</v>
      </c>
      <c r="M281" s="201">
        <v>41229</v>
      </c>
      <c r="N281" s="8">
        <v>41281</v>
      </c>
      <c r="O281" s="198" t="s">
        <v>1209</v>
      </c>
      <c r="P281" s="19" t="s">
        <v>1210</v>
      </c>
    </row>
    <row r="282" spans="1:16" ht="135.75">
      <c r="A282" s="198" t="s">
        <v>1211</v>
      </c>
      <c r="C282" s="193" t="s">
        <v>1123</v>
      </c>
      <c r="D282" s="194" t="s">
        <v>1124</v>
      </c>
      <c r="E282" s="198" t="s">
        <v>1178</v>
      </c>
      <c r="F282" s="199" t="s">
        <v>1212</v>
      </c>
      <c r="G282" s="3">
        <v>23</v>
      </c>
      <c r="H282" s="4" t="str">
        <f>VLOOKUP(G282,SCELTACONTRAENTE!$A$1:$B$18,2,FALSE)</f>
        <v>23-AFFIDAMENTO IN ECONOMIA - AFFIDAMENTO DIRETTO</v>
      </c>
      <c r="I282" s="200" t="s">
        <v>1213</v>
      </c>
      <c r="J282" s="193" t="s">
        <v>1128</v>
      </c>
      <c r="K282" s="200">
        <v>3112</v>
      </c>
      <c r="L282" s="198" t="s">
        <v>1188</v>
      </c>
      <c r="M282" s="201">
        <v>41032</v>
      </c>
      <c r="N282" s="8">
        <v>41039</v>
      </c>
      <c r="O282" s="198" t="s">
        <v>1182</v>
      </c>
      <c r="P282" s="19" t="s">
        <v>1214</v>
      </c>
    </row>
    <row r="283" spans="1:16" ht="68.25">
      <c r="A283" s="198" t="s">
        <v>1215</v>
      </c>
      <c r="C283" s="193" t="s">
        <v>1123</v>
      </c>
      <c r="D283" s="194" t="s">
        <v>1124</v>
      </c>
      <c r="E283" s="202" t="s">
        <v>1216</v>
      </c>
      <c r="F283" s="203" t="s">
        <v>1217</v>
      </c>
      <c r="G283" s="3">
        <v>23</v>
      </c>
      <c r="H283" s="4" t="str">
        <f>VLOOKUP(G283,SCELTACONTRAENTE!$A$1:$B$18,2,FALSE)</f>
        <v>23-AFFIDAMENTO IN ECONOMIA - AFFIDAMENTO DIRETTO</v>
      </c>
      <c r="I283" s="200" t="s">
        <v>1218</v>
      </c>
      <c r="J283" s="193" t="s">
        <v>1128</v>
      </c>
      <c r="K283" s="200">
        <v>265</v>
      </c>
      <c r="L283" s="198" t="s">
        <v>1219</v>
      </c>
      <c r="M283" s="201">
        <v>41063</v>
      </c>
      <c r="N283" s="8">
        <v>41065</v>
      </c>
      <c r="O283" s="198" t="s">
        <v>1220</v>
      </c>
      <c r="P283" s="19" t="s">
        <v>1221</v>
      </c>
    </row>
    <row r="284" spans="1:16" ht="68.25">
      <c r="A284" s="198" t="s">
        <v>1222</v>
      </c>
      <c r="C284" s="193" t="s">
        <v>1123</v>
      </c>
      <c r="D284" s="194" t="s">
        <v>1124</v>
      </c>
      <c r="E284" s="198" t="s">
        <v>1216</v>
      </c>
      <c r="F284" s="199" t="s">
        <v>1223</v>
      </c>
      <c r="G284" s="3">
        <v>23</v>
      </c>
      <c r="H284" s="4" t="str">
        <f>VLOOKUP(G284,SCELTACONTRAENTE!$A$1:$B$18,2,FALSE)</f>
        <v>23-AFFIDAMENTO IN ECONOMIA - AFFIDAMENTO DIRETTO</v>
      </c>
      <c r="I284" s="200" t="s">
        <v>1224</v>
      </c>
      <c r="J284" s="193" t="s">
        <v>1128</v>
      </c>
      <c r="K284" s="200">
        <v>170</v>
      </c>
      <c r="L284" s="198" t="s">
        <v>1225</v>
      </c>
      <c r="M284" s="201">
        <v>41212</v>
      </c>
      <c r="N284" s="8">
        <v>41213</v>
      </c>
      <c r="O284" s="198" t="s">
        <v>1220</v>
      </c>
      <c r="P284" s="19" t="s">
        <v>1226</v>
      </c>
    </row>
    <row r="285" spans="1:16" ht="68.25">
      <c r="A285" s="198" t="s">
        <v>1227</v>
      </c>
      <c r="C285" s="193" t="s">
        <v>1123</v>
      </c>
      <c r="D285" s="194" t="s">
        <v>1124</v>
      </c>
      <c r="E285" s="198" t="s">
        <v>1216</v>
      </c>
      <c r="F285" s="199" t="s">
        <v>1228</v>
      </c>
      <c r="G285" s="3">
        <v>23</v>
      </c>
      <c r="H285" s="4" t="str">
        <f>VLOOKUP(G285,SCELTACONTRAENTE!$A$1:$B$18,2,FALSE)</f>
        <v>23-AFFIDAMENTO IN ECONOMIA - AFFIDAMENTO DIRETTO</v>
      </c>
      <c r="I285" s="200" t="s">
        <v>1229</v>
      </c>
      <c r="J285" s="193" t="s">
        <v>1128</v>
      </c>
      <c r="K285" s="200">
        <v>350</v>
      </c>
      <c r="L285" s="198" t="s">
        <v>1230</v>
      </c>
      <c r="M285" s="201">
        <v>41241</v>
      </c>
      <c r="N285" s="8">
        <v>41246</v>
      </c>
      <c r="O285" s="198" t="s">
        <v>1220</v>
      </c>
      <c r="P285" s="19" t="s">
        <v>1231</v>
      </c>
    </row>
    <row r="286" spans="1:16" ht="68.25">
      <c r="A286" s="198" t="s">
        <v>1232</v>
      </c>
      <c r="C286" s="193" t="s">
        <v>1123</v>
      </c>
      <c r="D286" s="194" t="s">
        <v>1124</v>
      </c>
      <c r="E286" s="198" t="s">
        <v>1216</v>
      </c>
      <c r="F286" s="199" t="s">
        <v>1233</v>
      </c>
      <c r="G286" s="3">
        <v>23</v>
      </c>
      <c r="H286" s="4" t="str">
        <f>VLOOKUP(G286,SCELTACONTRAENTE!$A$1:$B$18,2,FALSE)</f>
        <v>23-AFFIDAMENTO IN ECONOMIA - AFFIDAMENTO DIRETTO</v>
      </c>
      <c r="I286" s="200" t="s">
        <v>1234</v>
      </c>
      <c r="J286" s="193" t="s">
        <v>1128</v>
      </c>
      <c r="K286" s="200">
        <v>190</v>
      </c>
      <c r="L286" s="198" t="s">
        <v>1235</v>
      </c>
      <c r="M286" s="201">
        <v>41261</v>
      </c>
      <c r="N286" s="8">
        <v>41262</v>
      </c>
      <c r="O286" s="198" t="s">
        <v>1220</v>
      </c>
      <c r="P286" s="19" t="s">
        <v>1204</v>
      </c>
    </row>
    <row r="287" spans="1:16" ht="68.25">
      <c r="A287" s="198" t="s">
        <v>1236</v>
      </c>
      <c r="C287" s="193" t="s">
        <v>1123</v>
      </c>
      <c r="D287" s="194" t="s">
        <v>1124</v>
      </c>
      <c r="E287" s="198" t="s">
        <v>1237</v>
      </c>
      <c r="F287" s="199" t="s">
        <v>1238</v>
      </c>
      <c r="G287" s="3">
        <v>23</v>
      </c>
      <c r="H287" s="4" t="str">
        <f>VLOOKUP(G287,SCELTACONTRAENTE!$A$1:$B$18,2,FALSE)</f>
        <v>23-AFFIDAMENTO IN ECONOMIA - AFFIDAMENTO DIRETTO</v>
      </c>
      <c r="I287" s="200" t="s">
        <v>1239</v>
      </c>
      <c r="J287" s="193" t="s">
        <v>1128</v>
      </c>
      <c r="K287" s="200">
        <v>1200</v>
      </c>
      <c r="L287" s="198" t="s">
        <v>1240</v>
      </c>
      <c r="M287" s="201">
        <v>41240</v>
      </c>
      <c r="N287" s="8">
        <v>41253</v>
      </c>
      <c r="O287" s="198" t="s">
        <v>1241</v>
      </c>
      <c r="P287" s="19" t="s">
        <v>1242</v>
      </c>
    </row>
    <row r="288" spans="1:16" ht="68.25">
      <c r="A288" s="198" t="s">
        <v>1243</v>
      </c>
      <c r="C288" s="193" t="s">
        <v>1123</v>
      </c>
      <c r="D288" s="194" t="s">
        <v>1124</v>
      </c>
      <c r="E288" s="198" t="s">
        <v>1244</v>
      </c>
      <c r="F288" s="199" t="s">
        <v>1245</v>
      </c>
      <c r="G288" s="3">
        <v>23</v>
      </c>
      <c r="H288" s="4" t="str">
        <f>VLOOKUP(G288,SCELTACONTRAENTE!$A$1:$B$18,2,FALSE)</f>
        <v>23-AFFIDAMENTO IN ECONOMIA - AFFIDAMENTO DIRETTO</v>
      </c>
      <c r="I288" s="200" t="s">
        <v>1246</v>
      </c>
      <c r="J288" s="193" t="s">
        <v>1128</v>
      </c>
      <c r="K288" s="200">
        <v>4185.77</v>
      </c>
      <c r="L288" s="198" t="s">
        <v>1247</v>
      </c>
      <c r="M288" s="201">
        <v>41307</v>
      </c>
      <c r="N288" s="8">
        <v>41317</v>
      </c>
      <c r="O288" s="198" t="s">
        <v>1248</v>
      </c>
      <c r="P288" s="19" t="s">
        <v>1249</v>
      </c>
    </row>
    <row r="289" spans="1:16" ht="135.75">
      <c r="A289" s="198" t="s">
        <v>1250</v>
      </c>
      <c r="C289" s="193" t="s">
        <v>1123</v>
      </c>
      <c r="D289" s="194" t="s">
        <v>1124</v>
      </c>
      <c r="E289" s="198" t="s">
        <v>1178</v>
      </c>
      <c r="F289" s="199" t="s">
        <v>1202</v>
      </c>
      <c r="G289" s="3">
        <v>23</v>
      </c>
      <c r="H289" s="4" t="str">
        <f>VLOOKUP(G289,SCELTACONTRAENTE!$A$1:$B$18,2,FALSE)</f>
        <v>23-AFFIDAMENTO IN ECONOMIA - AFFIDAMENTO DIRETTO</v>
      </c>
      <c r="I289" s="200" t="s">
        <v>1251</v>
      </c>
      <c r="J289" s="193" t="s">
        <v>1128</v>
      </c>
      <c r="K289" s="200">
        <v>44.7</v>
      </c>
      <c r="L289" s="198" t="s">
        <v>1188</v>
      </c>
      <c r="M289" s="201">
        <v>41039</v>
      </c>
      <c r="N289" s="8">
        <v>41039</v>
      </c>
      <c r="O289" s="198" t="s">
        <v>1182</v>
      </c>
      <c r="P289" s="19" t="s">
        <v>1252</v>
      </c>
    </row>
    <row r="290" spans="1:16" ht="102">
      <c r="A290" s="198" t="s">
        <v>1253</v>
      </c>
      <c r="C290" s="193" t="s">
        <v>1123</v>
      </c>
      <c r="D290" s="194" t="s">
        <v>1124</v>
      </c>
      <c r="E290" s="198" t="s">
        <v>1254</v>
      </c>
      <c r="F290" s="199" t="s">
        <v>1255</v>
      </c>
      <c r="G290" s="3">
        <v>23</v>
      </c>
      <c r="H290" s="4" t="str">
        <f>VLOOKUP(G290,SCELTACONTRAENTE!$A$1:$B$18,2,FALSE)</f>
        <v>23-AFFIDAMENTO IN ECONOMIA - AFFIDAMENTO DIRETTO</v>
      </c>
      <c r="I290" s="200" t="s">
        <v>1256</v>
      </c>
      <c r="J290" s="193" t="s">
        <v>1128</v>
      </c>
      <c r="K290" s="200">
        <v>1983</v>
      </c>
      <c r="L290" s="198" t="s">
        <v>1257</v>
      </c>
      <c r="M290" s="198" t="s">
        <v>1258</v>
      </c>
      <c r="O290" s="198" t="s">
        <v>1259</v>
      </c>
      <c r="P290" s="19" t="s">
        <v>1260</v>
      </c>
    </row>
    <row r="291" spans="1:16" ht="68.25">
      <c r="A291" s="198" t="s">
        <v>1261</v>
      </c>
      <c r="C291" s="193" t="s">
        <v>1123</v>
      </c>
      <c r="D291" s="194" t="s">
        <v>1124</v>
      </c>
      <c r="E291" s="198" t="s">
        <v>1262</v>
      </c>
      <c r="F291" s="199" t="s">
        <v>1263</v>
      </c>
      <c r="G291" s="3">
        <v>23</v>
      </c>
      <c r="H291" s="4" t="str">
        <f>VLOOKUP(G291,SCELTACONTRAENTE!$A$1:$B$18,2,FALSE)</f>
        <v>23-AFFIDAMENTO IN ECONOMIA - AFFIDAMENTO DIRETTO</v>
      </c>
      <c r="I291" s="200" t="s">
        <v>1264</v>
      </c>
      <c r="J291" s="193" t="s">
        <v>1128</v>
      </c>
      <c r="K291" s="200">
        <v>1249.59</v>
      </c>
      <c r="L291" s="198" t="s">
        <v>1265</v>
      </c>
      <c r="M291" s="201">
        <v>41416</v>
      </c>
      <c r="N291" s="8">
        <v>41422</v>
      </c>
      <c r="O291" s="198" t="s">
        <v>1266</v>
      </c>
      <c r="P291" s="19" t="s">
        <v>1267</v>
      </c>
    </row>
    <row r="292" spans="1:16" ht="45.75">
      <c r="A292" s="198" t="s">
        <v>1268</v>
      </c>
      <c r="C292" s="193" t="s">
        <v>1123</v>
      </c>
      <c r="D292" s="194" t="s">
        <v>1124</v>
      </c>
      <c r="E292" s="198" t="s">
        <v>1269</v>
      </c>
      <c r="F292" s="199" t="s">
        <v>1270</v>
      </c>
      <c r="G292" s="3">
        <v>23</v>
      </c>
      <c r="H292" s="4" t="str">
        <f>VLOOKUP(G292,SCELTACONTRAENTE!$A$1:$B$18,2,FALSE)</f>
        <v>23-AFFIDAMENTO IN ECONOMIA - AFFIDAMENTO DIRETTO</v>
      </c>
      <c r="I292" s="200" t="s">
        <v>1271</v>
      </c>
      <c r="J292" s="193" t="s">
        <v>1128</v>
      </c>
      <c r="K292" s="200">
        <v>200</v>
      </c>
      <c r="L292" s="198" t="s">
        <v>1272</v>
      </c>
      <c r="M292" s="201">
        <v>41440</v>
      </c>
      <c r="N292" s="8">
        <v>41440</v>
      </c>
      <c r="O292" s="198" t="s">
        <v>1273</v>
      </c>
      <c r="P292" s="19" t="s">
        <v>1210</v>
      </c>
    </row>
    <row r="293" spans="1:16" ht="68.25">
      <c r="A293" s="198" t="s">
        <v>1274</v>
      </c>
      <c r="C293" s="193" t="s">
        <v>1123</v>
      </c>
      <c r="D293" s="194" t="s">
        <v>1124</v>
      </c>
      <c r="E293" s="198" t="s">
        <v>1275</v>
      </c>
      <c r="F293" s="199" t="s">
        <v>1276</v>
      </c>
      <c r="G293" s="3">
        <v>23</v>
      </c>
      <c r="H293" s="4" t="str">
        <f>VLOOKUP(G293,SCELTACONTRAENTE!$A$1:$B$18,2,FALSE)</f>
        <v>23-AFFIDAMENTO IN ECONOMIA - AFFIDAMENTO DIRETTO</v>
      </c>
      <c r="I293" s="200" t="s">
        <v>1277</v>
      </c>
      <c r="J293" s="193" t="s">
        <v>1128</v>
      </c>
      <c r="K293" s="200">
        <v>2800</v>
      </c>
      <c r="L293" s="198" t="s">
        <v>1278</v>
      </c>
      <c r="M293" s="201">
        <v>41438</v>
      </c>
      <c r="N293" s="8">
        <v>41453</v>
      </c>
      <c r="O293" s="198" t="s">
        <v>1279</v>
      </c>
      <c r="P293" s="19" t="s">
        <v>1280</v>
      </c>
    </row>
    <row r="294" spans="1:16" ht="68.25">
      <c r="A294" s="198" t="s">
        <v>1281</v>
      </c>
      <c r="C294" s="193" t="s">
        <v>1123</v>
      </c>
      <c r="D294" s="194" t="s">
        <v>1124</v>
      </c>
      <c r="E294" s="198" t="s">
        <v>1269</v>
      </c>
      <c r="F294" s="199" t="s">
        <v>1282</v>
      </c>
      <c r="G294" s="3">
        <v>23</v>
      </c>
      <c r="H294" s="4" t="str">
        <f>VLOOKUP(G294,SCELTACONTRAENTE!$A$1:$B$18,2,FALSE)</f>
        <v>23-AFFIDAMENTO IN ECONOMIA - AFFIDAMENTO DIRETTO</v>
      </c>
      <c r="I294" s="200" t="s">
        <v>1283</v>
      </c>
      <c r="J294" s="193" t="s">
        <v>1128</v>
      </c>
      <c r="K294" s="200">
        <v>900</v>
      </c>
      <c r="L294" s="198" t="s">
        <v>1278</v>
      </c>
      <c r="M294" s="201">
        <v>41440</v>
      </c>
      <c r="N294" s="8">
        <v>41440</v>
      </c>
      <c r="O294" s="198" t="s">
        <v>1273</v>
      </c>
      <c r="P294" s="19" t="s">
        <v>1284</v>
      </c>
    </row>
    <row r="295" spans="1:16" ht="68.25">
      <c r="A295" s="198" t="s">
        <v>1285</v>
      </c>
      <c r="C295" s="193" t="s">
        <v>1123</v>
      </c>
      <c r="D295" s="194" t="s">
        <v>1124</v>
      </c>
      <c r="E295" s="198" t="s">
        <v>1286</v>
      </c>
      <c r="F295" s="199" t="s">
        <v>1287</v>
      </c>
      <c r="G295" s="3">
        <v>23</v>
      </c>
      <c r="H295" s="4" t="str">
        <f>VLOOKUP(G295,SCELTACONTRAENTE!$A$1:$B$18,2,FALSE)</f>
        <v>23-AFFIDAMENTO IN ECONOMIA - AFFIDAMENTO DIRETTO</v>
      </c>
      <c r="I295" s="200" t="s">
        <v>1288</v>
      </c>
      <c r="J295" s="193" t="s">
        <v>1128</v>
      </c>
      <c r="K295" s="200">
        <v>1497</v>
      </c>
      <c r="L295" s="198" t="s">
        <v>1289</v>
      </c>
      <c r="M295" s="201">
        <v>41430</v>
      </c>
      <c r="N295" s="8">
        <v>41442</v>
      </c>
      <c r="O295" s="198" t="s">
        <v>1290</v>
      </c>
      <c r="P295" s="19" t="s">
        <v>1291</v>
      </c>
    </row>
    <row r="296" spans="1:16" ht="68.25">
      <c r="A296" s="198" t="s">
        <v>1292</v>
      </c>
      <c r="C296" s="193" t="s">
        <v>1123</v>
      </c>
      <c r="D296" s="194" t="s">
        <v>1124</v>
      </c>
      <c r="E296" s="198" t="s">
        <v>1293</v>
      </c>
      <c r="F296" s="199" t="s">
        <v>1294</v>
      </c>
      <c r="G296" s="3">
        <v>23</v>
      </c>
      <c r="H296" s="4" t="str">
        <f>VLOOKUP(G296,SCELTACONTRAENTE!$A$1:$B$18,2,FALSE)</f>
        <v>23-AFFIDAMENTO IN ECONOMIA - AFFIDAMENTO DIRETTO</v>
      </c>
      <c r="I296" s="200" t="s">
        <v>1295</v>
      </c>
      <c r="J296" s="193" t="s">
        <v>1128</v>
      </c>
      <c r="K296" s="200">
        <v>2490</v>
      </c>
      <c r="L296" s="198" t="s">
        <v>1296</v>
      </c>
      <c r="M296" s="201">
        <v>41457</v>
      </c>
      <c r="N296" s="8">
        <v>41459</v>
      </c>
      <c r="O296" s="198" t="s">
        <v>1297</v>
      </c>
      <c r="P296" s="19" t="s">
        <v>1298</v>
      </c>
    </row>
    <row r="297" spans="1:16" ht="68.25">
      <c r="A297" s="198" t="s">
        <v>1299</v>
      </c>
      <c r="C297" s="193" t="s">
        <v>1123</v>
      </c>
      <c r="D297" s="194" t="s">
        <v>1124</v>
      </c>
      <c r="E297" s="198" t="s">
        <v>1286</v>
      </c>
      <c r="F297" s="199" t="s">
        <v>1300</v>
      </c>
      <c r="G297" s="3">
        <v>23</v>
      </c>
      <c r="H297" s="4" t="str">
        <f>VLOOKUP(G297,SCELTACONTRAENTE!$A$1:$B$18,2,FALSE)</f>
        <v>23-AFFIDAMENTO IN ECONOMIA - AFFIDAMENTO DIRETTO</v>
      </c>
      <c r="I297" s="200" t="s">
        <v>1301</v>
      </c>
      <c r="J297" s="193" t="s">
        <v>1128</v>
      </c>
      <c r="K297" s="200">
        <v>308.26</v>
      </c>
      <c r="L297" s="198" t="s">
        <v>1302</v>
      </c>
      <c r="M297" s="201">
        <v>41459</v>
      </c>
      <c r="N297" s="8">
        <v>41461</v>
      </c>
      <c r="O297" s="198" t="s">
        <v>1290</v>
      </c>
      <c r="P297" s="19" t="s">
        <v>1303</v>
      </c>
    </row>
    <row r="298" spans="1:16" ht="68.25">
      <c r="A298" s="198" t="s">
        <v>1304</v>
      </c>
      <c r="C298" s="193" t="s">
        <v>1123</v>
      </c>
      <c r="D298" s="194" t="s">
        <v>1124</v>
      </c>
      <c r="E298" s="198" t="s">
        <v>1305</v>
      </c>
      <c r="F298" s="199" t="s">
        <v>1306</v>
      </c>
      <c r="G298" s="3">
        <v>23</v>
      </c>
      <c r="H298" s="4" t="str">
        <f>VLOOKUP(G298,SCELTACONTRAENTE!$A$1:$B$18,2,FALSE)</f>
        <v>23-AFFIDAMENTO IN ECONOMIA - AFFIDAMENTO DIRETTO</v>
      </c>
      <c r="I298" s="200" t="s">
        <v>1307</v>
      </c>
      <c r="J298" s="193" t="s">
        <v>1128</v>
      </c>
      <c r="K298" s="200">
        <v>668</v>
      </c>
      <c r="L298" s="198" t="s">
        <v>1308</v>
      </c>
      <c r="M298" s="201">
        <v>41478</v>
      </c>
      <c r="N298" s="8">
        <v>41479</v>
      </c>
      <c r="O298" s="198" t="s">
        <v>1309</v>
      </c>
      <c r="P298" s="19" t="s">
        <v>1310</v>
      </c>
    </row>
    <row r="299" spans="1:16" ht="57">
      <c r="A299" s="198" t="s">
        <v>1311</v>
      </c>
      <c r="C299" s="193" t="s">
        <v>1123</v>
      </c>
      <c r="D299" s="194" t="s">
        <v>1124</v>
      </c>
      <c r="E299" s="202" t="s">
        <v>1312</v>
      </c>
      <c r="F299" s="203" t="s">
        <v>1313</v>
      </c>
      <c r="G299" s="3">
        <v>23</v>
      </c>
      <c r="H299" s="4" t="str">
        <f>VLOOKUP(G299,SCELTACONTRAENTE!$A$1:$B$18,2,FALSE)</f>
        <v>23-AFFIDAMENTO IN ECONOMIA - AFFIDAMENTO DIRETTO</v>
      </c>
      <c r="I299" s="200" t="s">
        <v>1314</v>
      </c>
      <c r="J299" s="193" t="s">
        <v>1128</v>
      </c>
      <c r="K299" s="200">
        <v>405.24</v>
      </c>
      <c r="L299" s="198" t="s">
        <v>1315</v>
      </c>
      <c r="M299" s="201">
        <v>41486</v>
      </c>
      <c r="N299" s="8">
        <v>41488</v>
      </c>
      <c r="O299" s="198" t="s">
        <v>1309</v>
      </c>
      <c r="P299" s="19" t="s">
        <v>1316</v>
      </c>
    </row>
    <row r="300" spans="1:16" ht="68.25">
      <c r="A300" s="204" t="s">
        <v>1317</v>
      </c>
      <c r="C300" s="193" t="s">
        <v>1123</v>
      </c>
      <c r="D300" s="194" t="s">
        <v>1124</v>
      </c>
      <c r="E300" s="198" t="s">
        <v>1312</v>
      </c>
      <c r="F300" s="199" t="s">
        <v>1318</v>
      </c>
      <c r="G300" s="3">
        <v>23</v>
      </c>
      <c r="H300" s="4" t="str">
        <f>VLOOKUP(G300,SCELTACONTRAENTE!$A$1:$B$18,2,FALSE)</f>
        <v>23-AFFIDAMENTO IN ECONOMIA - AFFIDAMENTO DIRETTO</v>
      </c>
      <c r="I300" s="200" t="s">
        <v>1319</v>
      </c>
      <c r="J300" s="193" t="s">
        <v>1128</v>
      </c>
      <c r="K300" s="200">
        <v>400</v>
      </c>
      <c r="L300" s="198" t="s">
        <v>1308</v>
      </c>
      <c r="M300" s="201">
        <v>41490</v>
      </c>
      <c r="N300" s="8">
        <v>41490</v>
      </c>
      <c r="O300" s="198" t="s">
        <v>1309</v>
      </c>
      <c r="P300" s="19" t="s">
        <v>1320</v>
      </c>
    </row>
    <row r="301" spans="1:16" ht="57">
      <c r="A301" s="204" t="s">
        <v>1321</v>
      </c>
      <c r="C301" s="193" t="s">
        <v>1123</v>
      </c>
      <c r="D301" s="194" t="s">
        <v>1124</v>
      </c>
      <c r="E301" s="198" t="s">
        <v>1312</v>
      </c>
      <c r="F301" s="199" t="s">
        <v>1322</v>
      </c>
      <c r="G301" s="3">
        <v>23</v>
      </c>
      <c r="H301" s="4" t="str">
        <f>VLOOKUP(G301,SCELTACONTRAENTE!$A$1:$B$18,2,FALSE)</f>
        <v>23-AFFIDAMENTO IN ECONOMIA - AFFIDAMENTO DIRETTO</v>
      </c>
      <c r="I301" s="200" t="s">
        <v>1323</v>
      </c>
      <c r="J301" s="193" t="s">
        <v>1128</v>
      </c>
      <c r="K301" s="200">
        <v>175</v>
      </c>
      <c r="L301" s="198" t="s">
        <v>1315</v>
      </c>
      <c r="M301" s="201">
        <v>41489</v>
      </c>
      <c r="N301" s="8">
        <v>41490</v>
      </c>
      <c r="O301" s="198" t="s">
        <v>1309</v>
      </c>
      <c r="P301" s="19" t="s">
        <v>1324</v>
      </c>
    </row>
    <row r="302" spans="1:16" ht="57">
      <c r="A302" s="204" t="s">
        <v>1325</v>
      </c>
      <c r="C302" s="193" t="s">
        <v>1123</v>
      </c>
      <c r="D302" s="194" t="s">
        <v>1124</v>
      </c>
      <c r="E302" s="198" t="s">
        <v>1312</v>
      </c>
      <c r="F302" s="199" t="s">
        <v>1326</v>
      </c>
      <c r="G302" s="3">
        <v>23</v>
      </c>
      <c r="H302" s="4" t="str">
        <f>VLOOKUP(G302,SCELTACONTRAENTE!$A$1:$B$18,2,FALSE)</f>
        <v>23-AFFIDAMENTO IN ECONOMIA - AFFIDAMENTO DIRETTO</v>
      </c>
      <c r="I302" s="200" t="s">
        <v>1327</v>
      </c>
      <c r="J302" s="193" t="s">
        <v>1128</v>
      </c>
      <c r="K302" s="200">
        <v>300</v>
      </c>
      <c r="L302" s="198" t="s">
        <v>1315</v>
      </c>
      <c r="M302" s="201">
        <v>41490</v>
      </c>
      <c r="N302" s="8">
        <v>41490</v>
      </c>
      <c r="O302" s="198" t="s">
        <v>1309</v>
      </c>
      <c r="P302" s="19" t="s">
        <v>1328</v>
      </c>
    </row>
    <row r="303" spans="1:16" ht="57">
      <c r="A303" s="204" t="s">
        <v>1329</v>
      </c>
      <c r="C303" s="193" t="s">
        <v>1123</v>
      </c>
      <c r="D303" s="194" t="s">
        <v>1124</v>
      </c>
      <c r="E303" s="198" t="s">
        <v>1312</v>
      </c>
      <c r="F303" s="199" t="s">
        <v>1330</v>
      </c>
      <c r="G303" s="3">
        <v>23</v>
      </c>
      <c r="H303" s="4" t="str">
        <f>VLOOKUP(G303,SCELTACONTRAENTE!$A$1:$B$18,2,FALSE)</f>
        <v>23-AFFIDAMENTO IN ECONOMIA - AFFIDAMENTO DIRETTO</v>
      </c>
      <c r="I303" s="200" t="s">
        <v>1331</v>
      </c>
      <c r="J303" s="193" t="s">
        <v>1128</v>
      </c>
      <c r="K303" s="200">
        <v>413.22</v>
      </c>
      <c r="L303" s="198" t="s">
        <v>1332</v>
      </c>
      <c r="M303" s="201">
        <v>41503</v>
      </c>
      <c r="N303" s="8">
        <v>41503</v>
      </c>
      <c r="O303" s="198" t="s">
        <v>1309</v>
      </c>
      <c r="P303" s="19" t="s">
        <v>1333</v>
      </c>
    </row>
    <row r="304" spans="1:16" ht="90.75">
      <c r="A304" s="204" t="s">
        <v>1334</v>
      </c>
      <c r="C304" s="193" t="s">
        <v>1123</v>
      </c>
      <c r="D304" s="194" t="s">
        <v>1124</v>
      </c>
      <c r="E304" s="198" t="s">
        <v>1335</v>
      </c>
      <c r="F304" s="199" t="s">
        <v>1336</v>
      </c>
      <c r="G304" s="3">
        <v>23</v>
      </c>
      <c r="H304" s="4" t="str">
        <f>VLOOKUP(G304,SCELTACONTRAENTE!$A$1:$B$18,2,FALSE)</f>
        <v>23-AFFIDAMENTO IN ECONOMIA - AFFIDAMENTO DIRETTO</v>
      </c>
      <c r="I304" s="200" t="s">
        <v>1337</v>
      </c>
      <c r="J304" s="193" t="s">
        <v>1128</v>
      </c>
      <c r="K304" s="200">
        <v>760</v>
      </c>
      <c r="L304" s="198" t="s">
        <v>1338</v>
      </c>
      <c r="M304" s="201">
        <v>41471</v>
      </c>
      <c r="N304" s="8">
        <v>41478</v>
      </c>
      <c r="O304" s="198" t="s">
        <v>1339</v>
      </c>
      <c r="P304" s="19" t="s">
        <v>1340</v>
      </c>
    </row>
    <row r="305" spans="1:16" ht="57">
      <c r="A305" s="204" t="s">
        <v>1341</v>
      </c>
      <c r="C305" s="193" t="s">
        <v>1123</v>
      </c>
      <c r="D305" s="194" t="s">
        <v>1124</v>
      </c>
      <c r="E305" s="198" t="s">
        <v>1312</v>
      </c>
      <c r="F305" s="199" t="s">
        <v>1342</v>
      </c>
      <c r="G305" s="3">
        <v>23</v>
      </c>
      <c r="H305" s="4" t="str">
        <f>VLOOKUP(G305,SCELTACONTRAENTE!$A$1:$B$18,2,FALSE)</f>
        <v>23-AFFIDAMENTO IN ECONOMIA - AFFIDAMENTO DIRETTO</v>
      </c>
      <c r="I305" s="200" t="s">
        <v>1343</v>
      </c>
      <c r="J305" s="193" t="s">
        <v>1128</v>
      </c>
      <c r="K305" s="200">
        <v>500</v>
      </c>
      <c r="L305" s="198" t="s">
        <v>1315</v>
      </c>
      <c r="M305" s="201">
        <v>41490</v>
      </c>
      <c r="N305" s="8">
        <v>41490</v>
      </c>
      <c r="O305" s="198" t="s">
        <v>1309</v>
      </c>
      <c r="P305" s="19" t="s">
        <v>1344</v>
      </c>
    </row>
    <row r="306" spans="1:16" ht="113.25">
      <c r="A306" s="204" t="s">
        <v>1345</v>
      </c>
      <c r="C306" s="193" t="s">
        <v>1123</v>
      </c>
      <c r="D306" s="194" t="s">
        <v>1124</v>
      </c>
      <c r="E306" s="198" t="s">
        <v>1312</v>
      </c>
      <c r="F306" s="199" t="s">
        <v>1346</v>
      </c>
      <c r="G306" s="3">
        <v>8</v>
      </c>
      <c r="H306" s="4" t="str">
        <f>VLOOKUP(G306,SCELTACONTRAENTE!$A$1:$B$18,2,FALSE)</f>
        <v>08-AFFIDAMENTO IN ECONOMIA - COTTIMO FIDUCIARIO</v>
      </c>
      <c r="I306" s="200" t="s">
        <v>1347</v>
      </c>
      <c r="J306" s="193" t="s">
        <v>1128</v>
      </c>
      <c r="K306" s="200">
        <v>6611.57</v>
      </c>
      <c r="L306" s="198" t="s">
        <v>1348</v>
      </c>
      <c r="M306" s="198" t="s">
        <v>1349</v>
      </c>
      <c r="O306" s="198" t="s">
        <v>1309</v>
      </c>
      <c r="P306" s="19" t="s">
        <v>1350</v>
      </c>
    </row>
    <row r="307" spans="1:16" ht="124.5">
      <c r="A307" s="198" t="s">
        <v>1351</v>
      </c>
      <c r="C307" s="193" t="s">
        <v>1123</v>
      </c>
      <c r="D307" s="194" t="s">
        <v>1124</v>
      </c>
      <c r="E307" s="202" t="s">
        <v>1312</v>
      </c>
      <c r="F307" s="203" t="s">
        <v>1352</v>
      </c>
      <c r="G307" s="3">
        <v>23</v>
      </c>
      <c r="H307" s="4" t="str">
        <f>VLOOKUP(G307,SCELTACONTRAENTE!$A$1:$B$18,2,FALSE)</f>
        <v>23-AFFIDAMENTO IN ECONOMIA - AFFIDAMENTO DIRETTO</v>
      </c>
      <c r="I307" s="200" t="s">
        <v>1353</v>
      </c>
      <c r="J307" s="193" t="s">
        <v>1128</v>
      </c>
      <c r="K307" s="200">
        <v>165.29</v>
      </c>
      <c r="L307" s="198" t="s">
        <v>1354</v>
      </c>
      <c r="M307" s="201">
        <v>41484</v>
      </c>
      <c r="N307" s="8">
        <v>41487</v>
      </c>
      <c r="O307" s="198" t="s">
        <v>1309</v>
      </c>
      <c r="P307" s="19" t="s">
        <v>1355</v>
      </c>
    </row>
    <row r="308" spans="1:16" ht="113.25">
      <c r="A308" s="204" t="s">
        <v>1356</v>
      </c>
      <c r="C308" s="193" t="s">
        <v>1123</v>
      </c>
      <c r="D308" s="194" t="s">
        <v>1124</v>
      </c>
      <c r="E308" s="198" t="s">
        <v>1357</v>
      </c>
      <c r="F308" s="199" t="s">
        <v>1358</v>
      </c>
      <c r="G308" s="3">
        <v>23</v>
      </c>
      <c r="H308" s="4" t="str">
        <f>VLOOKUP(G308,SCELTACONTRAENTE!$A$1:$B$18,2,FALSE)</f>
        <v>23-AFFIDAMENTO IN ECONOMIA - AFFIDAMENTO DIRETTO</v>
      </c>
      <c r="I308" s="198" t="s">
        <v>1359</v>
      </c>
      <c r="J308" s="193" t="s">
        <v>1128</v>
      </c>
      <c r="K308" s="205">
        <v>250</v>
      </c>
      <c r="L308" s="206">
        <v>41518</v>
      </c>
      <c r="M308" s="198" t="s">
        <v>1360</v>
      </c>
      <c r="O308" s="204" t="s">
        <v>1361</v>
      </c>
      <c r="P308" s="19" t="s">
        <v>1362</v>
      </c>
    </row>
    <row r="309" spans="1:16" ht="45.75">
      <c r="A309" s="198" t="s">
        <v>1363</v>
      </c>
      <c r="C309" s="193" t="s">
        <v>1123</v>
      </c>
      <c r="D309" s="194" t="s">
        <v>1124</v>
      </c>
      <c r="E309" s="198" t="s">
        <v>1312</v>
      </c>
      <c r="F309" s="199" t="s">
        <v>1364</v>
      </c>
      <c r="G309" s="3">
        <v>23</v>
      </c>
      <c r="H309" s="4" t="str">
        <f>VLOOKUP(G309,SCELTACONTRAENTE!$A$1:$B$18,2,FALSE)</f>
        <v>23-AFFIDAMENTO IN ECONOMIA - AFFIDAMENTO DIRETTO</v>
      </c>
      <c r="I309" s="198" t="s">
        <v>1365</v>
      </c>
      <c r="J309" s="193" t="s">
        <v>1128</v>
      </c>
      <c r="K309" s="200">
        <v>227.27</v>
      </c>
      <c r="L309" s="198" t="s">
        <v>1366</v>
      </c>
      <c r="M309" s="201">
        <v>41490</v>
      </c>
      <c r="N309" s="8">
        <v>41490</v>
      </c>
      <c r="O309" s="198" t="s">
        <v>1309</v>
      </c>
      <c r="P309" s="19" t="s">
        <v>1367</v>
      </c>
    </row>
    <row r="310" spans="1:16" ht="68.25">
      <c r="A310" s="198" t="s">
        <v>1368</v>
      </c>
      <c r="C310" s="193" t="s">
        <v>1123</v>
      </c>
      <c r="D310" s="194" t="s">
        <v>1124</v>
      </c>
      <c r="E310" s="198" t="s">
        <v>1369</v>
      </c>
      <c r="F310" s="199" t="s">
        <v>1370</v>
      </c>
      <c r="G310" s="3">
        <v>23</v>
      </c>
      <c r="H310" s="4" t="str">
        <f>VLOOKUP(G310,SCELTACONTRAENTE!$A$1:$B$18,2,FALSE)</f>
        <v>23-AFFIDAMENTO IN ECONOMIA - AFFIDAMENTO DIRETTO</v>
      </c>
      <c r="I310" s="198" t="s">
        <v>1371</v>
      </c>
      <c r="J310" s="193" t="s">
        <v>1128</v>
      </c>
      <c r="K310" s="200">
        <v>1792.29</v>
      </c>
      <c r="L310" s="198" t="s">
        <v>1372</v>
      </c>
      <c r="M310" s="201">
        <v>41558</v>
      </c>
      <c r="N310" s="8">
        <v>41590</v>
      </c>
      <c r="O310" s="198" t="s">
        <v>1373</v>
      </c>
      <c r="P310" s="19" t="s">
        <v>1374</v>
      </c>
    </row>
    <row r="311" spans="1:16" ht="57">
      <c r="A311" s="198" t="s">
        <v>1375</v>
      </c>
      <c r="C311" s="193" t="s">
        <v>1123</v>
      </c>
      <c r="D311" s="194" t="s">
        <v>1124</v>
      </c>
      <c r="E311" s="198" t="s">
        <v>1376</v>
      </c>
      <c r="F311" s="199" t="s">
        <v>1370</v>
      </c>
      <c r="G311" s="3">
        <v>23</v>
      </c>
      <c r="H311" s="4" t="str">
        <f>VLOOKUP(G311,SCELTACONTRAENTE!$A$1:$B$18,2,FALSE)</f>
        <v>23-AFFIDAMENTO IN ECONOMIA - AFFIDAMENTO DIRETTO</v>
      </c>
      <c r="I311" s="198" t="s">
        <v>1377</v>
      </c>
      <c r="J311" s="193" t="s">
        <v>1128</v>
      </c>
      <c r="K311" s="200">
        <v>819.67</v>
      </c>
      <c r="L311" s="198" t="s">
        <v>1372</v>
      </c>
      <c r="M311" s="201">
        <v>41558</v>
      </c>
      <c r="N311" s="8">
        <v>41590</v>
      </c>
      <c r="O311" s="198" t="s">
        <v>1378</v>
      </c>
      <c r="P311" s="19" t="s">
        <v>1379</v>
      </c>
    </row>
    <row r="312" spans="1:16" ht="68.25">
      <c r="A312" s="198" t="s">
        <v>1380</v>
      </c>
      <c r="C312" s="193" t="s">
        <v>1123</v>
      </c>
      <c r="D312" s="194" t="s">
        <v>1124</v>
      </c>
      <c r="E312" s="198" t="s">
        <v>1376</v>
      </c>
      <c r="F312" s="199" t="s">
        <v>1381</v>
      </c>
      <c r="G312" s="3">
        <v>23</v>
      </c>
      <c r="H312" s="4" t="str">
        <f>VLOOKUP(G312,SCELTACONTRAENTE!$A$1:$B$18,2,FALSE)</f>
        <v>23-AFFIDAMENTO IN ECONOMIA - AFFIDAMENTO DIRETTO</v>
      </c>
      <c r="I312" s="198" t="s">
        <v>1382</v>
      </c>
      <c r="J312" s="193" t="s">
        <v>1128</v>
      </c>
      <c r="K312" s="200">
        <v>1639.34</v>
      </c>
      <c r="L312" s="198" t="s">
        <v>1383</v>
      </c>
      <c r="M312" s="201">
        <v>41578</v>
      </c>
      <c r="N312" s="8">
        <v>41598</v>
      </c>
      <c r="O312" s="198" t="s">
        <v>1384</v>
      </c>
      <c r="P312" s="19" t="s">
        <v>1385</v>
      </c>
    </row>
    <row r="313" spans="1:16" ht="68.25">
      <c r="A313" s="198" t="s">
        <v>1386</v>
      </c>
      <c r="C313" s="193" t="s">
        <v>1123</v>
      </c>
      <c r="D313" s="194" t="s">
        <v>1124</v>
      </c>
      <c r="E313" s="198" t="s">
        <v>1387</v>
      </c>
      <c r="F313" s="199" t="s">
        <v>1381</v>
      </c>
      <c r="G313" s="3">
        <v>23</v>
      </c>
      <c r="H313" s="4" t="str">
        <f>VLOOKUP(G313,SCELTACONTRAENTE!$A$1:$B$18,2,FALSE)</f>
        <v>23-AFFIDAMENTO IN ECONOMIA - AFFIDAMENTO DIRETTO</v>
      </c>
      <c r="I313" s="198" t="s">
        <v>1382</v>
      </c>
      <c r="J313" s="193" t="s">
        <v>1128</v>
      </c>
      <c r="K313" s="200">
        <v>3348.79</v>
      </c>
      <c r="L313" s="198" t="s">
        <v>1383</v>
      </c>
      <c r="M313" s="201">
        <v>41578</v>
      </c>
      <c r="N313" s="8">
        <v>41599</v>
      </c>
      <c r="O313" s="198" t="s">
        <v>1388</v>
      </c>
      <c r="P313" s="19" t="s">
        <v>1389</v>
      </c>
    </row>
    <row r="314" spans="1:16" ht="68.25">
      <c r="A314" s="198" t="s">
        <v>1390</v>
      </c>
      <c r="C314" s="193" t="s">
        <v>1123</v>
      </c>
      <c r="D314" s="194" t="s">
        <v>1124</v>
      </c>
      <c r="E314" s="198" t="s">
        <v>1216</v>
      </c>
      <c r="F314" s="199" t="s">
        <v>1381</v>
      </c>
      <c r="G314" s="3">
        <v>23</v>
      </c>
      <c r="H314" s="4" t="str">
        <f>VLOOKUP(G314,SCELTACONTRAENTE!$A$1:$B$18,2,FALSE)</f>
        <v>23-AFFIDAMENTO IN ECONOMIA - AFFIDAMENTO DIRETTO</v>
      </c>
      <c r="I314" s="198" t="s">
        <v>1382</v>
      </c>
      <c r="J314" s="193" t="s">
        <v>1128</v>
      </c>
      <c r="K314" s="200">
        <v>802.87</v>
      </c>
      <c r="L314" s="198" t="s">
        <v>1383</v>
      </c>
      <c r="M314" s="201">
        <v>41578</v>
      </c>
      <c r="N314" s="8">
        <v>41598</v>
      </c>
      <c r="O314" s="198" t="s">
        <v>1220</v>
      </c>
      <c r="P314" s="19" t="s">
        <v>1391</v>
      </c>
    </row>
    <row r="315" spans="1:16" ht="68.25">
      <c r="A315" s="198" t="s">
        <v>1392</v>
      </c>
      <c r="C315" s="193" t="s">
        <v>1123</v>
      </c>
      <c r="D315" s="194" t="s">
        <v>1124</v>
      </c>
      <c r="E315" s="198" t="s">
        <v>1376</v>
      </c>
      <c r="F315" s="199" t="s">
        <v>1381</v>
      </c>
      <c r="G315" s="3">
        <v>23</v>
      </c>
      <c r="H315" s="4" t="str">
        <f>VLOOKUP(G315,SCELTACONTRAENTE!$A$1:$B$18,2,FALSE)</f>
        <v>23-AFFIDAMENTO IN ECONOMIA - AFFIDAMENTO DIRETTO</v>
      </c>
      <c r="I315" s="198" t="s">
        <v>1382</v>
      </c>
      <c r="J315" s="193" t="s">
        <v>1128</v>
      </c>
      <c r="K315" s="200">
        <v>5274</v>
      </c>
      <c r="L315" s="198" t="s">
        <v>1383</v>
      </c>
      <c r="M315" s="201">
        <v>41578</v>
      </c>
      <c r="N315" s="8">
        <v>41593</v>
      </c>
      <c r="O315" s="198" t="s">
        <v>1393</v>
      </c>
      <c r="P315" s="19" t="s">
        <v>1394</v>
      </c>
    </row>
    <row r="316" spans="1:16" ht="68.25">
      <c r="A316" s="198" t="s">
        <v>1395</v>
      </c>
      <c r="C316" s="193" t="s">
        <v>1123</v>
      </c>
      <c r="D316" s="194" t="s">
        <v>1124</v>
      </c>
      <c r="E316" s="198" t="s">
        <v>1376</v>
      </c>
      <c r="F316" s="199" t="s">
        <v>1381</v>
      </c>
      <c r="G316" s="3">
        <v>23</v>
      </c>
      <c r="H316" s="4" t="str">
        <f>VLOOKUP(G316,SCELTACONTRAENTE!$A$1:$B$18,2,FALSE)</f>
        <v>23-AFFIDAMENTO IN ECONOMIA - AFFIDAMENTO DIRETTO</v>
      </c>
      <c r="I316" s="198" t="s">
        <v>1382</v>
      </c>
      <c r="J316" s="193" t="s">
        <v>1128</v>
      </c>
      <c r="K316" s="200">
        <v>148</v>
      </c>
      <c r="L316" s="198" t="s">
        <v>1383</v>
      </c>
      <c r="M316" s="201">
        <v>41578</v>
      </c>
      <c r="N316" s="8">
        <v>41598</v>
      </c>
      <c r="O316" s="198" t="s">
        <v>1393</v>
      </c>
      <c r="P316" s="19" t="s">
        <v>1396</v>
      </c>
    </row>
    <row r="317" spans="1:16" ht="45.75">
      <c r="A317" s="198" t="s">
        <v>1397</v>
      </c>
      <c r="C317" s="193" t="s">
        <v>1123</v>
      </c>
      <c r="D317" s="194" t="s">
        <v>1124</v>
      </c>
      <c r="E317" s="198" t="s">
        <v>1312</v>
      </c>
      <c r="F317" s="199" t="s">
        <v>1398</v>
      </c>
      <c r="G317" s="3">
        <v>23</v>
      </c>
      <c r="H317" s="4" t="str">
        <f>VLOOKUP(G317,SCELTACONTRAENTE!$A$1:$B$18,2,FALSE)</f>
        <v>23-AFFIDAMENTO IN ECONOMIA - AFFIDAMENTO DIRETTO</v>
      </c>
      <c r="I317" s="198" t="s">
        <v>1399</v>
      </c>
      <c r="J317" s="193" t="s">
        <v>1128</v>
      </c>
      <c r="K317" s="200">
        <v>573.6</v>
      </c>
      <c r="L317" s="198" t="s">
        <v>1366</v>
      </c>
      <c r="M317" s="201">
        <v>41562</v>
      </c>
      <c r="N317" s="8">
        <v>41593</v>
      </c>
      <c r="O317" s="198" t="s">
        <v>1309</v>
      </c>
      <c r="P317" s="19" t="s">
        <v>1400</v>
      </c>
    </row>
    <row r="318" spans="1:16" ht="68.25">
      <c r="A318" s="198" t="s">
        <v>1401</v>
      </c>
      <c r="C318" s="193" t="s">
        <v>1123</v>
      </c>
      <c r="D318" s="194" t="s">
        <v>1124</v>
      </c>
      <c r="E318" s="198" t="s">
        <v>1376</v>
      </c>
      <c r="F318" s="199" t="s">
        <v>1402</v>
      </c>
      <c r="G318" s="3">
        <v>23</v>
      </c>
      <c r="H318" s="4" t="str">
        <f>VLOOKUP(G318,SCELTACONTRAENTE!$A$1:$B$18,2,FALSE)</f>
        <v>23-AFFIDAMENTO IN ECONOMIA - AFFIDAMENTO DIRETTO</v>
      </c>
      <c r="I318" s="198" t="s">
        <v>1382</v>
      </c>
      <c r="J318" s="193" t="s">
        <v>1128</v>
      </c>
      <c r="K318" s="200">
        <v>2518.44</v>
      </c>
      <c r="L318" s="198" t="s">
        <v>1403</v>
      </c>
      <c r="M318" s="201">
        <v>41596</v>
      </c>
      <c r="N318" s="8">
        <v>41606</v>
      </c>
      <c r="O318" s="198" t="s">
        <v>1393</v>
      </c>
      <c r="P318" s="19" t="s">
        <v>1404</v>
      </c>
    </row>
    <row r="319" spans="1:16" ht="68.25">
      <c r="A319" s="198" t="s">
        <v>1405</v>
      </c>
      <c r="C319" s="193" t="s">
        <v>1123</v>
      </c>
      <c r="D319" s="194" t="s">
        <v>1124</v>
      </c>
      <c r="E319" s="198" t="s">
        <v>1406</v>
      </c>
      <c r="F319" s="199" t="s">
        <v>1407</v>
      </c>
      <c r="G319" s="3">
        <v>23</v>
      </c>
      <c r="H319" s="4" t="str">
        <f>VLOOKUP(G319,SCELTACONTRAENTE!$A$1:$B$18,2,FALSE)</f>
        <v>23-AFFIDAMENTO IN ECONOMIA - AFFIDAMENTO DIRETTO</v>
      </c>
      <c r="I319" s="198" t="s">
        <v>1408</v>
      </c>
      <c r="J319" s="193" t="s">
        <v>1409</v>
      </c>
      <c r="K319" s="200">
        <v>8983.61</v>
      </c>
      <c r="L319" s="198" t="s">
        <v>1410</v>
      </c>
      <c r="M319" s="201">
        <v>41456</v>
      </c>
      <c r="N319" s="8">
        <v>41547</v>
      </c>
      <c r="O319" s="198" t="s">
        <v>1411</v>
      </c>
      <c r="P319" s="19" t="s">
        <v>1412</v>
      </c>
    </row>
    <row r="320" spans="1:16" ht="68.25">
      <c r="A320" s="198" t="s">
        <v>1413</v>
      </c>
      <c r="C320" s="193" t="s">
        <v>1123</v>
      </c>
      <c r="D320" s="194" t="s">
        <v>1124</v>
      </c>
      <c r="E320" s="198" t="s">
        <v>1414</v>
      </c>
      <c r="F320" s="199" t="s">
        <v>1415</v>
      </c>
      <c r="G320" s="3">
        <v>23</v>
      </c>
      <c r="H320" s="4" t="str">
        <f>VLOOKUP(G320,SCELTACONTRAENTE!$A$1:$B$18,2,FALSE)</f>
        <v>23-AFFIDAMENTO IN ECONOMIA - AFFIDAMENTO DIRETTO</v>
      </c>
      <c r="I320" s="198" t="s">
        <v>1416</v>
      </c>
      <c r="J320" s="193" t="s">
        <v>1128</v>
      </c>
      <c r="K320" s="200">
        <v>5000</v>
      </c>
      <c r="L320" s="198" t="s">
        <v>1417</v>
      </c>
      <c r="M320" s="201">
        <v>41471</v>
      </c>
      <c r="N320" s="8">
        <v>41475</v>
      </c>
      <c r="O320" s="198" t="s">
        <v>1418</v>
      </c>
      <c r="P320" s="19" t="s">
        <v>1419</v>
      </c>
    </row>
    <row r="321" spans="1:16" ht="45.75">
      <c r="A321" s="198" t="s">
        <v>1420</v>
      </c>
      <c r="C321" s="193" t="s">
        <v>1123</v>
      </c>
      <c r="D321" s="194" t="s">
        <v>1124</v>
      </c>
      <c r="E321" s="198" t="s">
        <v>1357</v>
      </c>
      <c r="F321" s="199" t="s">
        <v>1421</v>
      </c>
      <c r="G321" s="3">
        <v>23</v>
      </c>
      <c r="H321" s="4" t="str">
        <f>VLOOKUP(G321,SCELTACONTRAENTE!$A$1:$B$18,2,FALSE)</f>
        <v>23-AFFIDAMENTO IN ECONOMIA - AFFIDAMENTO DIRETTO</v>
      </c>
      <c r="I321" s="198" t="s">
        <v>1422</v>
      </c>
      <c r="J321" s="193" t="s">
        <v>1128</v>
      </c>
      <c r="K321" s="200">
        <v>1000</v>
      </c>
      <c r="L321" s="198" t="s">
        <v>1423</v>
      </c>
      <c r="M321" s="201">
        <v>41598</v>
      </c>
      <c r="N321" s="8">
        <v>41616</v>
      </c>
      <c r="O321" s="198" t="s">
        <v>1361</v>
      </c>
      <c r="P321" s="19" t="s">
        <v>1424</v>
      </c>
    </row>
    <row r="322" spans="1:16" ht="45.75">
      <c r="A322" s="198" t="s">
        <v>1425</v>
      </c>
      <c r="C322" s="193" t="s">
        <v>1123</v>
      </c>
      <c r="D322" s="194" t="s">
        <v>1124</v>
      </c>
      <c r="E322" s="198" t="s">
        <v>1312</v>
      </c>
      <c r="F322" s="199" t="s">
        <v>1426</v>
      </c>
      <c r="G322" s="3">
        <v>23</v>
      </c>
      <c r="H322" s="4" t="str">
        <f>VLOOKUP(G322,SCELTACONTRAENTE!$A$1:$B$18,2,FALSE)</f>
        <v>23-AFFIDAMENTO IN ECONOMIA - AFFIDAMENTO DIRETTO</v>
      </c>
      <c r="I322" s="198" t="s">
        <v>1399</v>
      </c>
      <c r="J322" s="193" t="s">
        <v>1128</v>
      </c>
      <c r="K322" s="200">
        <v>500</v>
      </c>
      <c r="L322" s="198" t="s">
        <v>1366</v>
      </c>
      <c r="M322" s="201">
        <v>41489</v>
      </c>
      <c r="N322" s="8">
        <v>41489</v>
      </c>
      <c r="O322" s="198" t="s">
        <v>1309</v>
      </c>
      <c r="P322" s="19" t="s">
        <v>1344</v>
      </c>
    </row>
    <row r="323" spans="1:16" ht="79.5">
      <c r="A323" s="198" t="s">
        <v>1427</v>
      </c>
      <c r="C323" s="193" t="s">
        <v>1123</v>
      </c>
      <c r="D323" s="194" t="s">
        <v>1124</v>
      </c>
      <c r="E323" s="198" t="s">
        <v>1357</v>
      </c>
      <c r="F323" s="199" t="s">
        <v>1428</v>
      </c>
      <c r="G323" s="3">
        <v>23</v>
      </c>
      <c r="H323" s="4" t="str">
        <f>VLOOKUP(G323,SCELTACONTRAENTE!$A$1:$B$18,2,FALSE)</f>
        <v>23-AFFIDAMENTO IN ECONOMIA - AFFIDAMENTO DIRETTO</v>
      </c>
      <c r="I323" s="198" t="s">
        <v>1429</v>
      </c>
      <c r="J323" s="193" t="s">
        <v>1128</v>
      </c>
      <c r="K323" s="200">
        <v>300</v>
      </c>
      <c r="L323" s="198" t="s">
        <v>1430</v>
      </c>
      <c r="M323" s="201">
        <v>41614</v>
      </c>
      <c r="N323" s="8">
        <v>41617</v>
      </c>
      <c r="O323" s="198" t="s">
        <v>1361</v>
      </c>
      <c r="P323" s="19" t="s">
        <v>1328</v>
      </c>
    </row>
    <row r="324" spans="1:16" ht="79.5">
      <c r="A324" s="198" t="s">
        <v>1431</v>
      </c>
      <c r="C324" s="193" t="s">
        <v>1123</v>
      </c>
      <c r="D324" s="194" t="s">
        <v>1124</v>
      </c>
      <c r="E324" s="198" t="s">
        <v>1357</v>
      </c>
      <c r="F324" s="199" t="s">
        <v>1428</v>
      </c>
      <c r="G324" s="3">
        <v>23</v>
      </c>
      <c r="H324" s="4" t="str">
        <f>VLOOKUP(G324,SCELTACONTRAENTE!$A$1:$B$18,2,FALSE)</f>
        <v>23-AFFIDAMENTO IN ECONOMIA - AFFIDAMENTO DIRETTO</v>
      </c>
      <c r="I324" s="198" t="s">
        <v>1429</v>
      </c>
      <c r="J324" s="193" t="s">
        <v>1128</v>
      </c>
      <c r="K324" s="200">
        <v>350</v>
      </c>
      <c r="L324" s="198" t="s">
        <v>1432</v>
      </c>
      <c r="M324" s="201">
        <v>41606</v>
      </c>
      <c r="N324" s="8">
        <v>41610</v>
      </c>
      <c r="O324" s="198" t="s">
        <v>1361</v>
      </c>
      <c r="P324" s="19" t="s">
        <v>1231</v>
      </c>
    </row>
    <row r="325" spans="1:16" ht="68.25">
      <c r="A325" s="207" t="s">
        <v>1433</v>
      </c>
      <c r="C325" s="193" t="s">
        <v>1123</v>
      </c>
      <c r="D325" s="194" t="s">
        <v>1124</v>
      </c>
      <c r="E325" s="198" t="s">
        <v>1434</v>
      </c>
      <c r="F325" s="199" t="s">
        <v>1435</v>
      </c>
      <c r="G325" s="3">
        <v>23</v>
      </c>
      <c r="H325" s="4" t="str">
        <f>VLOOKUP(G325,SCELTACONTRAENTE!$A$1:$B$18,2,FALSE)</f>
        <v>23-AFFIDAMENTO IN ECONOMIA - AFFIDAMENTO DIRETTO</v>
      </c>
      <c r="I325" s="198" t="s">
        <v>1436</v>
      </c>
      <c r="J325" s="193" t="s">
        <v>1128</v>
      </c>
      <c r="K325" s="200">
        <v>9836.06</v>
      </c>
      <c r="L325" s="198" t="s">
        <v>1437</v>
      </c>
      <c r="M325" s="201">
        <v>41608</v>
      </c>
      <c r="N325" s="8">
        <v>41616</v>
      </c>
      <c r="O325" s="198" t="s">
        <v>1438</v>
      </c>
      <c r="P325" s="19" t="s">
        <v>1439</v>
      </c>
    </row>
    <row r="326" spans="1:16" ht="23.25">
      <c r="A326" s="208" t="s">
        <v>1440</v>
      </c>
      <c r="B326" s="209" t="s">
        <v>1441</v>
      </c>
      <c r="C326" s="93" t="s">
        <v>35</v>
      </c>
      <c r="D326" s="209" t="s">
        <v>1442</v>
      </c>
      <c r="E326" s="209" t="s">
        <v>1443</v>
      </c>
      <c r="F326" s="209" t="s">
        <v>1444</v>
      </c>
      <c r="G326" s="210">
        <v>4</v>
      </c>
      <c r="H326" s="211" t="str">
        <f>VLOOKUP(G326,SCELTACONTRAENTE!$A$1:$B$18,2,0)</f>
        <v>04-PROCEDURA NEGOZIATA SENZA PREVIA PUBBLICAZIONE DEL BANDO</v>
      </c>
      <c r="I326" s="212" t="s">
        <v>1445</v>
      </c>
      <c r="J326" s="212" t="s">
        <v>1446</v>
      </c>
      <c r="K326" s="213">
        <v>10543.79</v>
      </c>
      <c r="L326" s="214">
        <v>41494</v>
      </c>
      <c r="M326" s="215">
        <v>41540</v>
      </c>
      <c r="N326" s="215">
        <v>41589</v>
      </c>
      <c r="O326" s="215" t="s">
        <v>1447</v>
      </c>
      <c r="P326" s="216">
        <v>0</v>
      </c>
    </row>
    <row r="327" spans="1:16" ht="34.5">
      <c r="A327" s="208" t="s">
        <v>1448</v>
      </c>
      <c r="B327" s="209" t="s">
        <v>57</v>
      </c>
      <c r="C327" s="93" t="s">
        <v>35</v>
      </c>
      <c r="D327" s="209" t="s">
        <v>1442</v>
      </c>
      <c r="E327" s="209" t="s">
        <v>1449</v>
      </c>
      <c r="F327" s="209" t="s">
        <v>1450</v>
      </c>
      <c r="G327" s="210">
        <v>23</v>
      </c>
      <c r="H327" s="211" t="str">
        <f>VLOOKUP(G327,SCELTACONTRAENTE!$A$1:$B$18,2,0)</f>
        <v>23-AFFIDAMENTO IN ECONOMIA - AFFIDAMENTO DIRETTO</v>
      </c>
      <c r="I327" s="212"/>
      <c r="J327" s="212" t="s">
        <v>1451</v>
      </c>
      <c r="K327" s="213">
        <v>5000</v>
      </c>
      <c r="L327" s="214">
        <v>41450</v>
      </c>
      <c r="M327" s="215"/>
      <c r="N327" s="215"/>
      <c r="O327" s="215" t="s">
        <v>1452</v>
      </c>
      <c r="P327" s="216">
        <v>0</v>
      </c>
    </row>
    <row r="328" spans="1:16" ht="34.5">
      <c r="A328" s="208" t="s">
        <v>1453</v>
      </c>
      <c r="B328" s="209" t="s">
        <v>57</v>
      </c>
      <c r="C328" s="93" t="s">
        <v>26</v>
      </c>
      <c r="D328" s="209" t="s">
        <v>1454</v>
      </c>
      <c r="E328" s="209" t="s">
        <v>1455</v>
      </c>
      <c r="F328" s="209" t="s">
        <v>1456</v>
      </c>
      <c r="G328" s="210">
        <v>8</v>
      </c>
      <c r="H328" s="211" t="str">
        <f>VLOOKUP(G328,SCELTACONTRAENTE!$A$1:$B$18,2,0)</f>
        <v>08-AFFIDAMENTO IN ECONOMIA - COTTIMO FIDUCIARIO</v>
      </c>
      <c r="I328" s="212" t="s">
        <v>1457</v>
      </c>
      <c r="J328" s="212" t="s">
        <v>1458</v>
      </c>
      <c r="K328" s="213">
        <v>19394.77</v>
      </c>
      <c r="L328" s="214">
        <v>41383</v>
      </c>
      <c r="M328" s="215">
        <v>41407</v>
      </c>
      <c r="N328" s="215"/>
      <c r="O328" s="215" t="s">
        <v>1459</v>
      </c>
      <c r="P328" s="216">
        <v>15590</v>
      </c>
    </row>
    <row r="329" spans="1:16" ht="34.5">
      <c r="A329" s="208" t="s">
        <v>1460</v>
      </c>
      <c r="B329" s="209" t="s">
        <v>57</v>
      </c>
      <c r="C329" s="93" t="s">
        <v>35</v>
      </c>
      <c r="D329" s="209" t="s">
        <v>1461</v>
      </c>
      <c r="E329" s="209" t="s">
        <v>1462</v>
      </c>
      <c r="F329" s="209" t="s">
        <v>1463</v>
      </c>
      <c r="G329" s="210">
        <v>4</v>
      </c>
      <c r="H329" s="211" t="str">
        <f>VLOOKUP(G329,SCELTACONTRAENTE!$A$1:$B$18,2,0)</f>
        <v>04-PROCEDURA NEGOZIATA SENZA PREVIA PUBBLICAZIONE DEL BANDO</v>
      </c>
      <c r="I329" s="212" t="s">
        <v>1464</v>
      </c>
      <c r="J329" s="212" t="s">
        <v>1465</v>
      </c>
      <c r="K329" s="213">
        <v>11171.88</v>
      </c>
      <c r="L329" s="214">
        <v>41458</v>
      </c>
      <c r="M329" s="215">
        <v>41487</v>
      </c>
      <c r="N329" s="215">
        <v>41607</v>
      </c>
      <c r="O329" s="215" t="s">
        <v>1466</v>
      </c>
      <c r="P329" s="216">
        <v>11073.03</v>
      </c>
    </row>
    <row r="330" spans="1:16" ht="34.5">
      <c r="A330" s="217" t="s">
        <v>1467</v>
      </c>
      <c r="B330" s="217" t="s">
        <v>57</v>
      </c>
      <c r="C330" s="217" t="s">
        <v>35</v>
      </c>
      <c r="D330" s="217" t="s">
        <v>36</v>
      </c>
      <c r="E330" s="217" t="s">
        <v>1468</v>
      </c>
      <c r="F330" s="217" t="s">
        <v>1469</v>
      </c>
      <c r="G330" s="218">
        <v>23</v>
      </c>
      <c r="H330" s="211" t="str">
        <f>VLOOKUP(G330,SCELTACONTRAENTE!$A$1:$B$18,2,0)</f>
        <v>23-AFFIDAMENTO IN ECONOMIA - AFFIDAMENTO DIRETTO</v>
      </c>
      <c r="I330" s="212" t="s">
        <v>1470</v>
      </c>
      <c r="J330" s="212" t="s">
        <v>1471</v>
      </c>
      <c r="K330" s="219">
        <v>4958.68</v>
      </c>
      <c r="L330" s="220">
        <v>41460</v>
      </c>
      <c r="M330" s="221">
        <v>41528</v>
      </c>
      <c r="N330" s="221">
        <v>41597</v>
      </c>
      <c r="O330" s="221" t="s">
        <v>1472</v>
      </c>
      <c r="P330" s="216">
        <v>4918.03</v>
      </c>
    </row>
    <row r="331" spans="1:16" ht="34.5">
      <c r="A331" s="208" t="s">
        <v>1473</v>
      </c>
      <c r="B331" s="209" t="s">
        <v>57</v>
      </c>
      <c r="C331" s="93" t="s">
        <v>26</v>
      </c>
      <c r="D331" s="209" t="s">
        <v>36</v>
      </c>
      <c r="E331" s="209" t="s">
        <v>1474</v>
      </c>
      <c r="F331" s="209" t="s">
        <v>1475</v>
      </c>
      <c r="G331" s="210">
        <v>8</v>
      </c>
      <c r="H331" s="211" t="str">
        <f>VLOOKUP(G331,SCELTACONTRAENTE!$A$1:$B$18,2,0)</f>
        <v>08-AFFIDAMENTO IN ECONOMIA - COTTIMO FIDUCIARIO</v>
      </c>
      <c r="I331" s="212" t="s">
        <v>1476</v>
      </c>
      <c r="J331" s="212" t="s">
        <v>1477</v>
      </c>
      <c r="K331" s="213">
        <v>500</v>
      </c>
      <c r="L331" s="214">
        <v>41457</v>
      </c>
      <c r="M331" s="215">
        <v>41458</v>
      </c>
      <c r="N331" s="215">
        <v>41459</v>
      </c>
      <c r="O331" s="215" t="s">
        <v>1478</v>
      </c>
      <c r="P331" s="216">
        <v>385</v>
      </c>
    </row>
    <row r="332" spans="1:16" ht="34.5">
      <c r="A332" s="208" t="s">
        <v>1479</v>
      </c>
      <c r="B332" s="209" t="s">
        <v>57</v>
      </c>
      <c r="C332" s="222"/>
      <c r="D332" s="209" t="s">
        <v>36</v>
      </c>
      <c r="E332" s="209" t="s">
        <v>1480</v>
      </c>
      <c r="F332" s="209" t="s">
        <v>1481</v>
      </c>
      <c r="G332" s="210">
        <v>23</v>
      </c>
      <c r="H332" s="211" t="str">
        <f>VLOOKUP(G332,SCELTACONTRAENTE!$A$1:$B$18,2,0)</f>
        <v>23-AFFIDAMENTO IN ECONOMIA - AFFIDAMENTO DIRETTO</v>
      </c>
      <c r="I332" s="212" t="s">
        <v>1480</v>
      </c>
      <c r="J332" s="212" t="s">
        <v>1482</v>
      </c>
      <c r="K332" s="213">
        <v>998.5</v>
      </c>
      <c r="L332" s="214">
        <v>41621</v>
      </c>
      <c r="M332" s="215">
        <v>41624</v>
      </c>
      <c r="N332" s="215">
        <v>41626</v>
      </c>
      <c r="O332" s="215" t="s">
        <v>1483</v>
      </c>
      <c r="P332" s="216">
        <v>998.5</v>
      </c>
    </row>
    <row r="333" spans="1:16" ht="34.5">
      <c r="A333" s="217" t="s">
        <v>1484</v>
      </c>
      <c r="B333" s="209" t="s">
        <v>57</v>
      </c>
      <c r="C333" s="209" t="s">
        <v>35</v>
      </c>
      <c r="D333" s="209" t="s">
        <v>36</v>
      </c>
      <c r="E333" s="209" t="s">
        <v>1485</v>
      </c>
      <c r="F333" s="209" t="s">
        <v>1486</v>
      </c>
      <c r="G333" s="210">
        <v>23</v>
      </c>
      <c r="H333" s="211" t="s">
        <v>1003</v>
      </c>
      <c r="I333" s="212" t="s">
        <v>1485</v>
      </c>
      <c r="J333" s="212" t="s">
        <v>1487</v>
      </c>
      <c r="K333" s="213">
        <v>120</v>
      </c>
      <c r="L333" s="214"/>
      <c r="M333" s="215"/>
      <c r="N333" s="215"/>
      <c r="O333" s="215" t="s">
        <v>1488</v>
      </c>
      <c r="P333" s="216">
        <v>120</v>
      </c>
    </row>
    <row r="334" spans="1:16" ht="34.5">
      <c r="A334" s="217" t="s">
        <v>1484</v>
      </c>
      <c r="B334" s="209" t="s">
        <v>57</v>
      </c>
      <c r="C334" s="209" t="s">
        <v>35</v>
      </c>
      <c r="D334" s="209" t="s">
        <v>36</v>
      </c>
      <c r="E334" s="209" t="s">
        <v>1485</v>
      </c>
      <c r="F334" s="209" t="s">
        <v>1486</v>
      </c>
      <c r="G334" s="210">
        <v>23</v>
      </c>
      <c r="H334" s="211" t="s">
        <v>1003</v>
      </c>
      <c r="I334" s="212" t="s">
        <v>1485</v>
      </c>
      <c r="J334" s="212" t="s">
        <v>1489</v>
      </c>
      <c r="K334" s="213">
        <v>300</v>
      </c>
      <c r="L334" s="214"/>
      <c r="M334" s="215"/>
      <c r="N334" s="215"/>
      <c r="O334" s="215" t="s">
        <v>1488</v>
      </c>
      <c r="P334" s="216">
        <v>300</v>
      </c>
    </row>
    <row r="335" spans="1:16" ht="34.5">
      <c r="A335" s="208" t="s">
        <v>1490</v>
      </c>
      <c r="B335" s="209" t="s">
        <v>57</v>
      </c>
      <c r="C335" s="93" t="s">
        <v>35</v>
      </c>
      <c r="D335" s="209" t="s">
        <v>36</v>
      </c>
      <c r="E335" s="209" t="s">
        <v>1480</v>
      </c>
      <c r="F335" s="209" t="s">
        <v>1481</v>
      </c>
      <c r="G335" s="210">
        <v>23</v>
      </c>
      <c r="H335" s="211" t="str">
        <f>VLOOKUP(G335,SCELTACONTRAENTE!$A$1:$B$18,2,0)</f>
        <v>23-AFFIDAMENTO IN ECONOMIA - AFFIDAMENTO DIRETTO</v>
      </c>
      <c r="I335" s="212" t="s">
        <v>1480</v>
      </c>
      <c r="J335" s="212" t="s">
        <v>1491</v>
      </c>
      <c r="K335" s="213">
        <v>191.99</v>
      </c>
      <c r="L335" s="214">
        <v>41620</v>
      </c>
      <c r="M335" s="215">
        <v>41620</v>
      </c>
      <c r="N335" s="215">
        <v>41621</v>
      </c>
      <c r="O335" s="215" t="s">
        <v>1483</v>
      </c>
      <c r="P335" s="216">
        <v>191.99</v>
      </c>
    </row>
    <row r="336" spans="1:16" ht="34.5">
      <c r="A336" s="208" t="s">
        <v>1492</v>
      </c>
      <c r="B336" s="209" t="s">
        <v>57</v>
      </c>
      <c r="C336" s="93" t="s">
        <v>35</v>
      </c>
      <c r="D336" s="209" t="s">
        <v>36</v>
      </c>
      <c r="E336" s="209" t="s">
        <v>1480</v>
      </c>
      <c r="F336" s="209" t="s">
        <v>1481</v>
      </c>
      <c r="G336" s="210">
        <v>23</v>
      </c>
      <c r="H336" s="211" t="str">
        <f>VLOOKUP(G336,SCELTACONTRAENTE!$A$1:$B$18,2,0)</f>
        <v>23-AFFIDAMENTO IN ECONOMIA - AFFIDAMENTO DIRETTO</v>
      </c>
      <c r="I336" s="212" t="s">
        <v>1480</v>
      </c>
      <c r="J336" s="212" t="s">
        <v>1493</v>
      </c>
      <c r="K336" s="213">
        <v>2247.45</v>
      </c>
      <c r="L336" s="214">
        <v>41624</v>
      </c>
      <c r="M336" s="215">
        <v>41624</v>
      </c>
      <c r="N336" s="215">
        <v>41626</v>
      </c>
      <c r="O336" s="215" t="s">
        <v>1483</v>
      </c>
      <c r="P336" s="216">
        <v>2247.45</v>
      </c>
    </row>
    <row r="337" spans="1:16" ht="34.5">
      <c r="A337" s="208" t="s">
        <v>1494</v>
      </c>
      <c r="B337" s="208" t="s">
        <v>57</v>
      </c>
      <c r="C337" s="115" t="s">
        <v>35</v>
      </c>
      <c r="D337" s="115" t="s">
        <v>36</v>
      </c>
      <c r="E337" s="208" t="s">
        <v>1485</v>
      </c>
      <c r="F337" s="208" t="s">
        <v>1495</v>
      </c>
      <c r="G337" s="218">
        <v>23</v>
      </c>
      <c r="H337" s="211" t="str">
        <f>VLOOKUP(G337,SCELTACONTRAENTE!$A$1:$B$18,2,0)</f>
        <v>23-AFFIDAMENTO IN ECONOMIA - AFFIDAMENTO DIRETTO</v>
      </c>
      <c r="I337" s="212" t="s">
        <v>1485</v>
      </c>
      <c r="J337" s="212" t="s">
        <v>1496</v>
      </c>
      <c r="K337" s="219">
        <v>464.94</v>
      </c>
      <c r="L337" s="220">
        <v>41631</v>
      </c>
      <c r="M337" s="221">
        <v>41631</v>
      </c>
      <c r="N337" s="221">
        <v>41631</v>
      </c>
      <c r="O337" s="221" t="s">
        <v>1488</v>
      </c>
      <c r="P337" s="216">
        <v>464.94</v>
      </c>
    </row>
    <row r="338" spans="1:16" ht="34.5">
      <c r="A338" s="208" t="s">
        <v>1497</v>
      </c>
      <c r="B338" s="208" t="s">
        <v>57</v>
      </c>
      <c r="C338" s="208" t="s">
        <v>35</v>
      </c>
      <c r="D338" s="208" t="s">
        <v>36</v>
      </c>
      <c r="E338" s="208" t="s">
        <v>1485</v>
      </c>
      <c r="F338" s="208" t="s">
        <v>1486</v>
      </c>
      <c r="G338" s="218">
        <v>23</v>
      </c>
      <c r="H338" s="211" t="s">
        <v>1003</v>
      </c>
      <c r="I338" s="212" t="s">
        <v>1485</v>
      </c>
      <c r="J338" s="212" t="s">
        <v>1498</v>
      </c>
      <c r="K338" s="219">
        <v>259.47</v>
      </c>
      <c r="L338" s="220"/>
      <c r="M338" s="221"/>
      <c r="N338" s="221"/>
      <c r="O338" s="221" t="s">
        <v>1488</v>
      </c>
      <c r="P338" s="216">
        <v>259.47</v>
      </c>
    </row>
    <row r="339" spans="1:16" ht="34.5">
      <c r="A339" s="208" t="s">
        <v>1497</v>
      </c>
      <c r="B339" s="208" t="s">
        <v>57</v>
      </c>
      <c r="C339" s="208" t="s">
        <v>35</v>
      </c>
      <c r="D339" s="208" t="s">
        <v>36</v>
      </c>
      <c r="E339" s="208" t="s">
        <v>1485</v>
      </c>
      <c r="F339" s="208" t="s">
        <v>1486</v>
      </c>
      <c r="G339" s="218">
        <v>23</v>
      </c>
      <c r="H339" s="211" t="s">
        <v>1003</v>
      </c>
      <c r="I339" s="212" t="s">
        <v>1485</v>
      </c>
      <c r="J339" s="212" t="s">
        <v>1482</v>
      </c>
      <c r="K339" s="219">
        <v>340.46</v>
      </c>
      <c r="L339" s="220"/>
      <c r="M339" s="221"/>
      <c r="N339" s="221"/>
      <c r="O339" s="221" t="s">
        <v>1488</v>
      </c>
      <c r="P339" s="216">
        <v>340.46</v>
      </c>
    </row>
    <row r="340" spans="1:16" ht="34.5">
      <c r="A340" s="208" t="s">
        <v>1497</v>
      </c>
      <c r="B340" s="208" t="s">
        <v>57</v>
      </c>
      <c r="C340" s="115" t="s">
        <v>35</v>
      </c>
      <c r="D340" s="115" t="s">
        <v>36</v>
      </c>
      <c r="E340" s="208" t="s">
        <v>1485</v>
      </c>
      <c r="F340" s="208" t="s">
        <v>1495</v>
      </c>
      <c r="G340" s="218">
        <v>23</v>
      </c>
      <c r="H340" s="211" t="str">
        <f>VLOOKUP(G340,SCELTACONTRAENTE!$A$1:$B$18,2,0)</f>
        <v>23-AFFIDAMENTO IN ECONOMIA - AFFIDAMENTO DIRETTO</v>
      </c>
      <c r="I340" s="212" t="s">
        <v>1485</v>
      </c>
      <c r="J340" s="212" t="s">
        <v>1499</v>
      </c>
      <c r="K340" s="219">
        <v>194.97</v>
      </c>
      <c r="L340" s="220">
        <v>41597</v>
      </c>
      <c r="M340" s="221">
        <v>41597</v>
      </c>
      <c r="N340" s="221">
        <v>41599</v>
      </c>
      <c r="O340" s="221" t="s">
        <v>1488</v>
      </c>
      <c r="P340" s="216">
        <v>194.97</v>
      </c>
    </row>
    <row r="341" spans="1:16" ht="34.5">
      <c r="A341" s="208" t="s">
        <v>1500</v>
      </c>
      <c r="B341" s="209" t="s">
        <v>57</v>
      </c>
      <c r="C341" s="93" t="s">
        <v>26</v>
      </c>
      <c r="D341" s="209" t="s">
        <v>1454</v>
      </c>
      <c r="E341" s="209" t="s">
        <v>1455</v>
      </c>
      <c r="F341" s="209" t="s">
        <v>1456</v>
      </c>
      <c r="G341" s="210">
        <v>8</v>
      </c>
      <c r="H341" s="211" t="str">
        <f>VLOOKUP(G341,SCELTACONTRAENTE!$A$1:$B$18,2,0)</f>
        <v>08-AFFIDAMENTO IN ECONOMIA - COTTIMO FIDUCIARIO</v>
      </c>
      <c r="I341" s="212" t="s">
        <v>1501</v>
      </c>
      <c r="J341" s="212" t="s">
        <v>1502</v>
      </c>
      <c r="K341" s="213">
        <v>8358.3</v>
      </c>
      <c r="L341" s="214">
        <v>41429</v>
      </c>
      <c r="M341" s="215">
        <v>41429</v>
      </c>
      <c r="N341" s="215">
        <v>41472</v>
      </c>
      <c r="O341" s="215" t="s">
        <v>1459</v>
      </c>
      <c r="P341" s="216">
        <v>8358.3</v>
      </c>
    </row>
    <row r="342" spans="1:16" ht="34.5">
      <c r="A342" s="208" t="s">
        <v>1503</v>
      </c>
      <c r="B342" s="208" t="s">
        <v>57</v>
      </c>
      <c r="C342" s="115" t="s">
        <v>35</v>
      </c>
      <c r="D342" s="115" t="s">
        <v>36</v>
      </c>
      <c r="E342" s="208" t="s">
        <v>1504</v>
      </c>
      <c r="F342" s="208" t="s">
        <v>1505</v>
      </c>
      <c r="G342" s="218">
        <v>23</v>
      </c>
      <c r="H342" s="211" t="str">
        <f>VLOOKUP(G342,SCELTACONTRAENTE!$A$1:$B$18,2,0)</f>
        <v>23-AFFIDAMENTO IN ECONOMIA - AFFIDAMENTO DIRETTO</v>
      </c>
      <c r="I342" s="212" t="s">
        <v>1504</v>
      </c>
      <c r="J342" s="212" t="s">
        <v>1506</v>
      </c>
      <c r="K342" s="219">
        <v>4502.09</v>
      </c>
      <c r="L342" s="220">
        <v>41407</v>
      </c>
      <c r="M342" s="221">
        <v>41416</v>
      </c>
      <c r="N342" s="221">
        <v>41446</v>
      </c>
      <c r="O342" s="221" t="s">
        <v>1507</v>
      </c>
      <c r="P342" s="216">
        <v>4199.17</v>
      </c>
    </row>
    <row r="343" spans="1:16" ht="23.25">
      <c r="A343" s="208" t="s">
        <v>1508</v>
      </c>
      <c r="B343" s="209" t="s">
        <v>1509</v>
      </c>
      <c r="C343" s="93" t="s">
        <v>35</v>
      </c>
      <c r="D343" s="209" t="s">
        <v>27</v>
      </c>
      <c r="E343" s="209" t="s">
        <v>1510</v>
      </c>
      <c r="F343" s="209" t="s">
        <v>1511</v>
      </c>
      <c r="G343" s="210">
        <v>23</v>
      </c>
      <c r="H343" s="211" t="str">
        <f>VLOOKUP(G343,SCELTACONTRAENTE!$A$1:$B$18,2,0)</f>
        <v>23-AFFIDAMENTO IN ECONOMIA - AFFIDAMENTO DIRETTO</v>
      </c>
      <c r="I343" s="212" t="s">
        <v>1510</v>
      </c>
      <c r="J343" s="212" t="s">
        <v>1512</v>
      </c>
      <c r="K343" s="213">
        <v>6666.69</v>
      </c>
      <c r="L343" s="214">
        <v>41514</v>
      </c>
      <c r="M343" s="215">
        <v>41532</v>
      </c>
      <c r="N343" s="215">
        <v>41562</v>
      </c>
      <c r="O343" s="215" t="s">
        <v>1513</v>
      </c>
      <c r="P343" s="216">
        <v>6666.69</v>
      </c>
    </row>
    <row r="344" spans="1:16" ht="34.5">
      <c r="A344" s="208" t="s">
        <v>1514</v>
      </c>
      <c r="B344" s="209" t="s">
        <v>57</v>
      </c>
      <c r="C344" s="93" t="s">
        <v>35</v>
      </c>
      <c r="D344" s="209" t="s">
        <v>217</v>
      </c>
      <c r="E344" s="209" t="s">
        <v>1515</v>
      </c>
      <c r="F344" s="209" t="s">
        <v>1516</v>
      </c>
      <c r="G344" s="210">
        <v>4</v>
      </c>
      <c r="H344" s="81" t="str">
        <f>VLOOKUP(G344,SCELTACONTRAENTE!$A$1:$B$18,2,0)</f>
        <v>04-PROCEDURA NEGOZIATA SENZA PREVIA PUBBLICAZIONE DEL BANDO</v>
      </c>
      <c r="I344" s="82" t="s">
        <v>1517</v>
      </c>
      <c r="J344" s="212" t="s">
        <v>1518</v>
      </c>
      <c r="K344" s="213">
        <v>9453.9</v>
      </c>
      <c r="L344" s="214">
        <v>41537</v>
      </c>
      <c r="M344" s="215">
        <v>41537</v>
      </c>
      <c r="N344" s="215"/>
      <c r="O344" s="215" t="s">
        <v>1519</v>
      </c>
      <c r="P344" s="216">
        <v>0</v>
      </c>
    </row>
    <row r="345" spans="1:16" ht="34.5">
      <c r="A345" s="208" t="s">
        <v>1520</v>
      </c>
      <c r="B345" s="209" t="s">
        <v>57</v>
      </c>
      <c r="C345" s="93" t="s">
        <v>35</v>
      </c>
      <c r="D345" s="209" t="s">
        <v>1442</v>
      </c>
      <c r="E345" s="209" t="s">
        <v>1521</v>
      </c>
      <c r="F345" s="209" t="s">
        <v>1522</v>
      </c>
      <c r="G345" s="210">
        <v>23</v>
      </c>
      <c r="H345" s="211" t="str">
        <f>VLOOKUP(G345,SCELTACONTRAENTE!$A$1:$B$18,2,0)</f>
        <v>23-AFFIDAMENTO IN ECONOMIA - AFFIDAMENTO DIRETTO</v>
      </c>
      <c r="I345" s="212" t="s">
        <v>1523</v>
      </c>
      <c r="J345" s="212" t="s">
        <v>1524</v>
      </c>
      <c r="K345" s="213">
        <v>2479</v>
      </c>
      <c r="L345" s="214">
        <v>41373</v>
      </c>
      <c r="M345" s="215">
        <v>41386</v>
      </c>
      <c r="N345" s="215">
        <v>41393</v>
      </c>
      <c r="O345" s="215" t="s">
        <v>1525</v>
      </c>
      <c r="P345" s="216">
        <v>2479</v>
      </c>
    </row>
    <row r="346" spans="1:16" ht="34.5">
      <c r="A346" s="208" t="s">
        <v>1526</v>
      </c>
      <c r="B346" s="209" t="s">
        <v>57</v>
      </c>
      <c r="C346" s="93" t="s">
        <v>35</v>
      </c>
      <c r="D346" s="209" t="s">
        <v>36</v>
      </c>
      <c r="E346" s="209" t="s">
        <v>1480</v>
      </c>
      <c r="F346" s="209" t="s">
        <v>1481</v>
      </c>
      <c r="G346" s="210">
        <v>23</v>
      </c>
      <c r="H346" s="211" t="str">
        <f>VLOOKUP(G346,SCELTACONTRAENTE!$A$1:$B$18,2,0)</f>
        <v>23-AFFIDAMENTO IN ECONOMIA - AFFIDAMENTO DIRETTO</v>
      </c>
      <c r="I346" s="212" t="s">
        <v>1480</v>
      </c>
      <c r="J346" s="212" t="s">
        <v>1482</v>
      </c>
      <c r="K346" s="213">
        <v>126</v>
      </c>
      <c r="L346" s="214">
        <v>41617</v>
      </c>
      <c r="M346" s="215">
        <v>41617</v>
      </c>
      <c r="N346" s="215">
        <v>41619</v>
      </c>
      <c r="O346" s="215" t="s">
        <v>1483</v>
      </c>
      <c r="P346" s="216">
        <v>126</v>
      </c>
    </row>
    <row r="347" spans="1:16" ht="34.5">
      <c r="A347" s="208" t="s">
        <v>1526</v>
      </c>
      <c r="B347" s="209" t="s">
        <v>57</v>
      </c>
      <c r="C347" s="93" t="s">
        <v>35</v>
      </c>
      <c r="D347" s="209" t="s">
        <v>36</v>
      </c>
      <c r="E347" s="209" t="s">
        <v>1480</v>
      </c>
      <c r="F347" s="209" t="s">
        <v>1481</v>
      </c>
      <c r="G347" s="210">
        <v>23</v>
      </c>
      <c r="H347" s="211" t="str">
        <f>VLOOKUP(G347,SCELTACONTRAENTE!$A$1:$B$18,2,0)</f>
        <v>23-AFFIDAMENTO IN ECONOMIA - AFFIDAMENTO DIRETTO</v>
      </c>
      <c r="I347" s="212" t="s">
        <v>1480</v>
      </c>
      <c r="J347" s="212" t="s">
        <v>1491</v>
      </c>
      <c r="K347" s="213">
        <v>1070.4</v>
      </c>
      <c r="L347" s="214">
        <v>41620</v>
      </c>
      <c r="M347" s="215">
        <v>41621</v>
      </c>
      <c r="N347" s="215">
        <v>41625</v>
      </c>
      <c r="O347" s="215" t="s">
        <v>1483</v>
      </c>
      <c r="P347" s="216">
        <v>1070.4</v>
      </c>
    </row>
    <row r="348" spans="1:16" ht="34.5">
      <c r="A348" s="208" t="s">
        <v>1526</v>
      </c>
      <c r="B348" s="209" t="s">
        <v>57</v>
      </c>
      <c r="C348" s="93" t="s">
        <v>35</v>
      </c>
      <c r="D348" s="209" t="s">
        <v>36</v>
      </c>
      <c r="E348" s="209" t="s">
        <v>1480</v>
      </c>
      <c r="F348" s="209" t="s">
        <v>1481</v>
      </c>
      <c r="G348" s="210">
        <v>23</v>
      </c>
      <c r="H348" s="211" t="str">
        <f>VLOOKUP(G348,SCELTACONTRAENTE!$A$1:$B$18,2,0)</f>
        <v>23-AFFIDAMENTO IN ECONOMIA - AFFIDAMENTO DIRETTO</v>
      </c>
      <c r="I348" s="212" t="s">
        <v>1480</v>
      </c>
      <c r="J348" s="212" t="s">
        <v>1527</v>
      </c>
      <c r="K348" s="213">
        <v>935</v>
      </c>
      <c r="L348" s="214">
        <v>41612</v>
      </c>
      <c r="M348" s="215">
        <v>41612</v>
      </c>
      <c r="N348" s="215">
        <v>41626</v>
      </c>
      <c r="O348" s="215" t="s">
        <v>1483</v>
      </c>
      <c r="P348" s="216">
        <v>935</v>
      </c>
    </row>
    <row r="349" spans="1:16" ht="34.5">
      <c r="A349" s="208" t="s">
        <v>1526</v>
      </c>
      <c r="B349" s="209" t="s">
        <v>57</v>
      </c>
      <c r="C349" s="93" t="s">
        <v>35</v>
      </c>
      <c r="D349" s="209" t="s">
        <v>36</v>
      </c>
      <c r="E349" s="209" t="s">
        <v>1480</v>
      </c>
      <c r="F349" s="209" t="s">
        <v>1481</v>
      </c>
      <c r="G349" s="210">
        <v>23</v>
      </c>
      <c r="H349" s="211" t="str">
        <f>VLOOKUP(G349,SCELTACONTRAENTE!$A$1:$B$18,2,0)</f>
        <v>23-AFFIDAMENTO IN ECONOMIA - AFFIDAMENTO DIRETTO</v>
      </c>
      <c r="I349" s="212" t="s">
        <v>1480</v>
      </c>
      <c r="J349" s="212" t="s">
        <v>1528</v>
      </c>
      <c r="K349" s="213">
        <v>459.5</v>
      </c>
      <c r="L349" s="214">
        <v>41618</v>
      </c>
      <c r="M349" s="215">
        <v>41618</v>
      </c>
      <c r="N349" s="215">
        <v>41621</v>
      </c>
      <c r="O349" s="215" t="s">
        <v>1483</v>
      </c>
      <c r="P349" s="216">
        <v>459.5</v>
      </c>
    </row>
    <row r="350" spans="1:16" ht="34.5">
      <c r="A350" s="208" t="s">
        <v>1526</v>
      </c>
      <c r="B350" s="209" t="s">
        <v>57</v>
      </c>
      <c r="C350" s="93" t="s">
        <v>35</v>
      </c>
      <c r="D350" s="209" t="s">
        <v>36</v>
      </c>
      <c r="E350" s="209" t="s">
        <v>1480</v>
      </c>
      <c r="F350" s="209" t="s">
        <v>1481</v>
      </c>
      <c r="G350" s="210">
        <v>23</v>
      </c>
      <c r="H350" s="211" t="str">
        <f>VLOOKUP(G350,SCELTACONTRAENTE!$A$1:$B$18,2,0)</f>
        <v>23-AFFIDAMENTO IN ECONOMIA - AFFIDAMENTO DIRETTO</v>
      </c>
      <c r="I350" s="212" t="s">
        <v>1480</v>
      </c>
      <c r="J350" s="212" t="s">
        <v>1482</v>
      </c>
      <c r="K350" s="213">
        <v>541.61</v>
      </c>
      <c r="L350" s="214">
        <v>41617</v>
      </c>
      <c r="M350" s="215">
        <v>41617</v>
      </c>
      <c r="N350" s="215">
        <v>41619</v>
      </c>
      <c r="O350" s="215" t="s">
        <v>1483</v>
      </c>
      <c r="P350" s="216">
        <v>541.61</v>
      </c>
    </row>
    <row r="351" spans="1:16" ht="34.5">
      <c r="A351" s="208" t="s">
        <v>1529</v>
      </c>
      <c r="B351" s="209" t="s">
        <v>57</v>
      </c>
      <c r="C351" s="93" t="s">
        <v>35</v>
      </c>
      <c r="D351" s="209" t="s">
        <v>217</v>
      </c>
      <c r="E351" s="209" t="s">
        <v>1530</v>
      </c>
      <c r="F351" s="209" t="s">
        <v>1531</v>
      </c>
      <c r="G351" s="210">
        <v>4</v>
      </c>
      <c r="H351" s="211" t="str">
        <f>VLOOKUP(G351,SCELTACONTRAENTE!$A$1:$B$18,2,0)</f>
        <v>04-PROCEDURA NEGOZIATA SENZA PREVIA PUBBLICAZIONE DEL BANDO</v>
      </c>
      <c r="I351" s="212" t="s">
        <v>1532</v>
      </c>
      <c r="J351" s="212" t="s">
        <v>1533</v>
      </c>
      <c r="K351" s="213">
        <v>4833.39</v>
      </c>
      <c r="L351" s="214">
        <v>41554</v>
      </c>
      <c r="M351" s="215">
        <v>41554</v>
      </c>
      <c r="N351" s="215">
        <v>41918</v>
      </c>
      <c r="O351" s="215" t="s">
        <v>1534</v>
      </c>
      <c r="P351" s="216">
        <v>0</v>
      </c>
    </row>
    <row r="352" spans="1:16" ht="34.5">
      <c r="A352" s="208" t="s">
        <v>1535</v>
      </c>
      <c r="B352" s="209" t="s">
        <v>57</v>
      </c>
      <c r="C352" s="93" t="s">
        <v>26</v>
      </c>
      <c r="D352" s="209" t="s">
        <v>100</v>
      </c>
      <c r="E352" s="209" t="s">
        <v>1536</v>
      </c>
      <c r="F352" s="209" t="s">
        <v>1537</v>
      </c>
      <c r="G352" s="210">
        <v>8</v>
      </c>
      <c r="H352" s="211" t="str">
        <f>VLOOKUP(G352,SCELTACONTRAENTE!$A$1:$B$18,2,0)</f>
        <v>08-AFFIDAMENTO IN ECONOMIA - COTTIMO FIDUCIARIO</v>
      </c>
      <c r="I352" s="212" t="s">
        <v>1476</v>
      </c>
      <c r="J352" s="212" t="s">
        <v>1538</v>
      </c>
      <c r="K352" s="213">
        <v>170</v>
      </c>
      <c r="L352" s="214">
        <v>41586</v>
      </c>
      <c r="M352" s="215">
        <v>41586</v>
      </c>
      <c r="N352" s="215">
        <v>41586</v>
      </c>
      <c r="O352" s="215" t="s">
        <v>1539</v>
      </c>
      <c r="P352" s="216">
        <v>170</v>
      </c>
    </row>
    <row r="353" spans="1:16" ht="34.5">
      <c r="A353" s="208" t="s">
        <v>1540</v>
      </c>
      <c r="B353" s="209" t="s">
        <v>57</v>
      </c>
      <c r="C353" s="93" t="s">
        <v>35</v>
      </c>
      <c r="D353" s="209" t="s">
        <v>1442</v>
      </c>
      <c r="E353" s="209" t="s">
        <v>1541</v>
      </c>
      <c r="F353" s="209" t="s">
        <v>1450</v>
      </c>
      <c r="G353" s="210">
        <v>23</v>
      </c>
      <c r="H353" s="211" t="str">
        <f>VLOOKUP(G353,SCELTACONTRAENTE!$A$1:$B$18,2,0)</f>
        <v>23-AFFIDAMENTO IN ECONOMIA - AFFIDAMENTO DIRETTO</v>
      </c>
      <c r="I353" s="212" t="s">
        <v>1542</v>
      </c>
      <c r="J353" s="212" t="s">
        <v>1543</v>
      </c>
      <c r="K353" s="213">
        <v>16527.2</v>
      </c>
      <c r="L353" s="214">
        <v>41386</v>
      </c>
      <c r="M353" s="215">
        <v>41400</v>
      </c>
      <c r="N353" s="215" t="s">
        <v>1544</v>
      </c>
      <c r="O353" s="215" t="s">
        <v>1545</v>
      </c>
      <c r="P353" s="216">
        <v>16527.2</v>
      </c>
    </row>
    <row r="354" spans="1:16" ht="34.5">
      <c r="A354" s="208" t="s">
        <v>1546</v>
      </c>
      <c r="B354" s="209" t="s">
        <v>57</v>
      </c>
      <c r="C354" s="93" t="s">
        <v>35</v>
      </c>
      <c r="D354" s="115" t="s">
        <v>36</v>
      </c>
      <c r="E354" s="209" t="s">
        <v>1547</v>
      </c>
      <c r="F354" s="209" t="s">
        <v>1548</v>
      </c>
      <c r="G354" s="210">
        <v>23</v>
      </c>
      <c r="H354" s="211" t="str">
        <f>VLOOKUP(G354,SCELTACONTRAENTE!$A$1:$B$18,2,0)</f>
        <v>23-AFFIDAMENTO IN ECONOMIA - AFFIDAMENTO DIRETTO</v>
      </c>
      <c r="I354" s="212" t="s">
        <v>1547</v>
      </c>
      <c r="J354" s="212" t="s">
        <v>1549</v>
      </c>
      <c r="K354" s="213">
        <v>9304.57</v>
      </c>
      <c r="L354" s="214">
        <v>41593</v>
      </c>
      <c r="M354" s="215">
        <v>41659</v>
      </c>
      <c r="N354" s="215">
        <v>41670</v>
      </c>
      <c r="O354" s="215" t="s">
        <v>1550</v>
      </c>
      <c r="P354" s="216">
        <v>0</v>
      </c>
    </row>
    <row r="355" spans="1:16" ht="34.5">
      <c r="A355" s="208" t="s">
        <v>1551</v>
      </c>
      <c r="B355" s="208" t="s">
        <v>57</v>
      </c>
      <c r="C355" s="115" t="s">
        <v>35</v>
      </c>
      <c r="D355" s="208" t="s">
        <v>217</v>
      </c>
      <c r="E355" s="208" t="s">
        <v>1552</v>
      </c>
      <c r="F355" s="208" t="s">
        <v>1553</v>
      </c>
      <c r="G355" s="218">
        <v>23</v>
      </c>
      <c r="H355" s="211" t="e">
        <f>NA()</f>
        <v>#N/A</v>
      </c>
      <c r="I355" s="212" t="s">
        <v>1552</v>
      </c>
      <c r="J355" s="212" t="s">
        <v>1554</v>
      </c>
      <c r="K355" s="219">
        <v>4118.12</v>
      </c>
      <c r="L355" s="220">
        <v>41383</v>
      </c>
      <c r="M355" s="221">
        <v>41394</v>
      </c>
      <c r="N355" s="221">
        <v>41758</v>
      </c>
      <c r="O355" s="221" t="s">
        <v>1555</v>
      </c>
      <c r="P355" s="216">
        <v>1405.05</v>
      </c>
    </row>
    <row r="356" spans="1:16" ht="34.5">
      <c r="A356" s="217" t="s">
        <v>1556</v>
      </c>
      <c r="B356" s="217" t="s">
        <v>57</v>
      </c>
      <c r="C356" s="44" t="s">
        <v>35</v>
      </c>
      <c r="D356" s="44" t="s">
        <v>36</v>
      </c>
      <c r="E356" s="217" t="s">
        <v>1557</v>
      </c>
      <c r="F356" s="217" t="s">
        <v>1558</v>
      </c>
      <c r="G356" s="223">
        <v>23</v>
      </c>
      <c r="H356" s="211" t="str">
        <f>VLOOKUP(G356,SCELTACONTRAENTE!$A$1:$B$18,2,0)</f>
        <v>23-AFFIDAMENTO IN ECONOMIA - AFFIDAMENTO DIRETTO</v>
      </c>
      <c r="I356" s="212" t="s">
        <v>1559</v>
      </c>
      <c r="J356" s="212" t="s">
        <v>1560</v>
      </c>
      <c r="K356" s="224">
        <v>875.48</v>
      </c>
      <c r="L356" s="225">
        <v>41635</v>
      </c>
      <c r="M356" s="226">
        <v>41635</v>
      </c>
      <c r="N356" s="226">
        <v>41820</v>
      </c>
      <c r="O356" s="226" t="s">
        <v>1561</v>
      </c>
      <c r="P356" s="216">
        <v>0</v>
      </c>
    </row>
    <row r="357" spans="1:16" ht="34.5">
      <c r="A357" s="208" t="s">
        <v>1562</v>
      </c>
      <c r="B357" s="209" t="s">
        <v>57</v>
      </c>
      <c r="C357" s="93" t="s">
        <v>35</v>
      </c>
      <c r="D357" s="209" t="s">
        <v>217</v>
      </c>
      <c r="E357" s="209" t="s">
        <v>1563</v>
      </c>
      <c r="F357" s="209" t="s">
        <v>1564</v>
      </c>
      <c r="G357" s="210">
        <v>4</v>
      </c>
      <c r="H357" s="211" t="str">
        <f>VLOOKUP(G357,SCELTACONTRAENTE!$A$1:$B$18,2,0)</f>
        <v>04-PROCEDURA NEGOZIATA SENZA PREVIA PUBBLICAZIONE DEL BANDO</v>
      </c>
      <c r="I357" s="212" t="s">
        <v>1565</v>
      </c>
      <c r="J357" s="212" t="s">
        <v>1566</v>
      </c>
      <c r="K357" s="213">
        <v>0.01677488425925926</v>
      </c>
      <c r="L357" s="214">
        <v>41312</v>
      </c>
      <c r="M357" s="215">
        <v>41316</v>
      </c>
      <c r="N357" s="215">
        <v>41575</v>
      </c>
      <c r="O357" s="215" t="s">
        <v>1567</v>
      </c>
      <c r="P357" s="216">
        <v>14608.82</v>
      </c>
    </row>
    <row r="358" spans="1:16" ht="34.5">
      <c r="A358" s="208" t="s">
        <v>1568</v>
      </c>
      <c r="B358" s="209" t="s">
        <v>57</v>
      </c>
      <c r="C358" s="93" t="s">
        <v>26</v>
      </c>
      <c r="D358" s="209" t="s">
        <v>100</v>
      </c>
      <c r="E358" s="209" t="s">
        <v>1536</v>
      </c>
      <c r="F358" s="209" t="s">
        <v>1569</v>
      </c>
      <c r="G358" s="210">
        <v>8</v>
      </c>
      <c r="H358" s="211" t="str">
        <f>VLOOKUP(G358,SCELTACONTRAENTE!$A$1:$B$18,2,0)</f>
        <v>08-AFFIDAMENTO IN ECONOMIA - COTTIMO FIDUCIARIO</v>
      </c>
      <c r="I358" s="212" t="s">
        <v>1570</v>
      </c>
      <c r="J358" s="212" t="s">
        <v>1571</v>
      </c>
      <c r="K358" s="213">
        <v>19988.71</v>
      </c>
      <c r="L358" s="214">
        <v>41383</v>
      </c>
      <c r="M358" s="215">
        <v>41456</v>
      </c>
      <c r="N358" s="215">
        <v>41576</v>
      </c>
      <c r="O358" s="215" t="s">
        <v>1539</v>
      </c>
      <c r="P358" s="216">
        <v>10340</v>
      </c>
    </row>
    <row r="359" spans="1:16" ht="34.5">
      <c r="A359" s="208" t="s">
        <v>1572</v>
      </c>
      <c r="B359" s="209" t="s">
        <v>57</v>
      </c>
      <c r="C359" s="93" t="s">
        <v>26</v>
      </c>
      <c r="D359" s="209" t="s">
        <v>1454</v>
      </c>
      <c r="E359" s="209" t="s">
        <v>1573</v>
      </c>
      <c r="F359" s="209" t="s">
        <v>1574</v>
      </c>
      <c r="G359" s="210">
        <v>8</v>
      </c>
      <c r="H359" s="211" t="str">
        <f>VLOOKUP(G359,SCELTACONTRAENTE!$A$1:$B$18,2,0)</f>
        <v>08-AFFIDAMENTO IN ECONOMIA - COTTIMO FIDUCIARIO</v>
      </c>
      <c r="I359" s="212" t="s">
        <v>1575</v>
      </c>
      <c r="J359" s="212" t="s">
        <v>1576</v>
      </c>
      <c r="K359" s="213">
        <f>4400+827.23</f>
        <v>5227.23</v>
      </c>
      <c r="L359" s="214">
        <v>41344</v>
      </c>
      <c r="M359" s="215">
        <v>41358</v>
      </c>
      <c r="N359" s="215">
        <v>41369</v>
      </c>
      <c r="O359" s="215" t="s">
        <v>1577</v>
      </c>
      <c r="P359" s="216">
        <v>5227.23</v>
      </c>
    </row>
    <row r="360" spans="1:16" ht="34.5">
      <c r="A360" s="208" t="s">
        <v>1578</v>
      </c>
      <c r="B360" s="209" t="s">
        <v>57</v>
      </c>
      <c r="C360" s="93" t="s">
        <v>35</v>
      </c>
      <c r="D360" s="209" t="s">
        <v>217</v>
      </c>
      <c r="E360" s="209" t="s">
        <v>1579</v>
      </c>
      <c r="F360" s="209" t="s">
        <v>1580</v>
      </c>
      <c r="G360" s="210">
        <v>4</v>
      </c>
      <c r="H360" s="211" t="str">
        <f>VLOOKUP(G360,SCELTACONTRAENTE!$A$1:$B$18,2,0)</f>
        <v>04-PROCEDURA NEGOZIATA SENZA PREVIA PUBBLICAZIONE DEL BANDO</v>
      </c>
      <c r="I360" s="212" t="s">
        <v>1581</v>
      </c>
      <c r="J360" s="212" t="s">
        <v>1582</v>
      </c>
      <c r="K360" s="213">
        <v>6392</v>
      </c>
      <c r="L360" s="214">
        <v>41626</v>
      </c>
      <c r="M360" s="215">
        <v>41699</v>
      </c>
      <c r="N360" s="215">
        <v>41744</v>
      </c>
      <c r="O360" s="215" t="s">
        <v>1583</v>
      </c>
      <c r="P360" s="216">
        <v>0</v>
      </c>
    </row>
    <row r="361" spans="1:17" ht="34.5">
      <c r="A361" s="208" t="s">
        <v>1584</v>
      </c>
      <c r="B361" s="209" t="s">
        <v>57</v>
      </c>
      <c r="C361" s="227" t="s">
        <v>490</v>
      </c>
      <c r="D361" s="93" t="s">
        <v>92</v>
      </c>
      <c r="E361" s="209" t="s">
        <v>1585</v>
      </c>
      <c r="F361" s="209" t="s">
        <v>1586</v>
      </c>
      <c r="G361" s="210">
        <v>8</v>
      </c>
      <c r="H361" s="211" t="str">
        <f>VLOOKUP(G361,SCELTACONTRAENTE!$A$1:$B$18,2,0)</f>
        <v>08-AFFIDAMENTO IN ECONOMIA - COTTIMO FIDUCIARIO</v>
      </c>
      <c r="I361" s="212" t="s">
        <v>1587</v>
      </c>
      <c r="J361" s="228">
        <v>41324</v>
      </c>
      <c r="K361" s="42">
        <v>11108</v>
      </c>
      <c r="L361" s="85">
        <v>41324</v>
      </c>
      <c r="M361" s="221">
        <v>41324</v>
      </c>
      <c r="N361" s="85">
        <v>41363</v>
      </c>
      <c r="O361" s="215" t="s">
        <v>1588</v>
      </c>
      <c r="P361" s="229">
        <v>11108</v>
      </c>
      <c r="Q361" s="222"/>
    </row>
    <row r="362" spans="1:17" ht="34.5">
      <c r="A362" s="208" t="s">
        <v>1589</v>
      </c>
      <c r="B362" s="208" t="s">
        <v>57</v>
      </c>
      <c r="C362" s="230" t="s">
        <v>490</v>
      </c>
      <c r="D362" s="115" t="s">
        <v>92</v>
      </c>
      <c r="E362" s="208" t="s">
        <v>1590</v>
      </c>
      <c r="F362" s="208" t="s">
        <v>1591</v>
      </c>
      <c r="G362" s="218">
        <v>8</v>
      </c>
      <c r="H362" s="211" t="str">
        <f>VLOOKUP(G362,SCELTACONTRAENTE!$A$1:$B$18,2,0)</f>
        <v>08-AFFIDAMENTO IN ECONOMIA - COTTIMO FIDUCIARIO</v>
      </c>
      <c r="I362" s="212" t="s">
        <v>1592</v>
      </c>
      <c r="J362" s="228">
        <v>41345</v>
      </c>
      <c r="K362" s="42">
        <v>12000</v>
      </c>
      <c r="L362" s="231">
        <v>41345</v>
      </c>
      <c r="M362" s="221">
        <v>41345</v>
      </c>
      <c r="N362" s="231">
        <v>41367</v>
      </c>
      <c r="O362" s="221" t="s">
        <v>1593</v>
      </c>
      <c r="P362" s="229">
        <v>11997.21</v>
      </c>
      <c r="Q362" s="232"/>
    </row>
    <row r="363" spans="1:17" ht="34.5">
      <c r="A363" s="208" t="s">
        <v>1594</v>
      </c>
      <c r="B363" s="208" t="s">
        <v>57</v>
      </c>
      <c r="C363" s="233" t="s">
        <v>490</v>
      </c>
      <c r="D363" s="115" t="s">
        <v>92</v>
      </c>
      <c r="E363" s="208" t="s">
        <v>1595</v>
      </c>
      <c r="F363" s="208" t="s">
        <v>1596</v>
      </c>
      <c r="G363" s="210">
        <v>8</v>
      </c>
      <c r="H363" s="211" t="str">
        <f>VLOOKUP(G363,SCELTACONTRAENTE!$A$1:$B$18,2,0)</f>
        <v>08-AFFIDAMENTO IN ECONOMIA - COTTIMO FIDUCIARIO</v>
      </c>
      <c r="I363" s="212" t="s">
        <v>1597</v>
      </c>
      <c r="J363" s="228">
        <v>41345</v>
      </c>
      <c r="K363" s="42">
        <v>26120</v>
      </c>
      <c r="L363" s="85">
        <v>41345</v>
      </c>
      <c r="M363" s="221">
        <v>41345</v>
      </c>
      <c r="N363" s="85">
        <v>41394</v>
      </c>
      <c r="O363" s="215" t="s">
        <v>1598</v>
      </c>
      <c r="P363" s="229">
        <v>26119.77</v>
      </c>
      <c r="Q363" s="222"/>
    </row>
    <row r="364" spans="1:17" ht="34.5">
      <c r="A364" s="208" t="s">
        <v>1599</v>
      </c>
      <c r="B364" s="209" t="s">
        <v>57</v>
      </c>
      <c r="C364" s="227" t="s">
        <v>490</v>
      </c>
      <c r="D364" s="93" t="s">
        <v>92</v>
      </c>
      <c r="E364" s="209" t="s">
        <v>1600</v>
      </c>
      <c r="F364" s="209" t="s">
        <v>1601</v>
      </c>
      <c r="G364" s="210">
        <v>8</v>
      </c>
      <c r="H364" s="211" t="str">
        <f>VLOOKUP(G364,SCELTACONTRAENTE!$A$1:$B$18,2,0)</f>
        <v>08-AFFIDAMENTO IN ECONOMIA - COTTIMO FIDUCIARIO</v>
      </c>
      <c r="I364" s="212" t="s">
        <v>1602</v>
      </c>
      <c r="J364" s="228">
        <v>41297</v>
      </c>
      <c r="K364" s="42">
        <v>7836</v>
      </c>
      <c r="L364" s="85">
        <v>41297</v>
      </c>
      <c r="M364" s="221">
        <v>41297</v>
      </c>
      <c r="N364" s="85">
        <v>41363</v>
      </c>
      <c r="O364" s="215" t="s">
        <v>1603</v>
      </c>
      <c r="P364" s="229">
        <v>7835.51</v>
      </c>
      <c r="Q364" s="222"/>
    </row>
    <row r="365" spans="1:17" ht="34.5">
      <c r="A365" s="208" t="s">
        <v>1604</v>
      </c>
      <c r="B365" s="208" t="s">
        <v>57</v>
      </c>
      <c r="C365" s="230" t="s">
        <v>490</v>
      </c>
      <c r="D365" s="115" t="s">
        <v>92</v>
      </c>
      <c r="E365" s="208" t="s">
        <v>1585</v>
      </c>
      <c r="F365" s="208" t="s">
        <v>1586</v>
      </c>
      <c r="G365" s="210">
        <v>8</v>
      </c>
      <c r="H365" s="211" t="str">
        <f>VLOOKUP(G365,SCELTACONTRAENTE!$A$1:$B$18,2,0)</f>
        <v>08-AFFIDAMENTO IN ECONOMIA - COTTIMO FIDUCIARIO</v>
      </c>
      <c r="I365" s="212" t="s">
        <v>1587</v>
      </c>
      <c r="J365" s="228">
        <v>41324</v>
      </c>
      <c r="K365" s="42">
        <v>7836</v>
      </c>
      <c r="L365" s="85">
        <v>41324</v>
      </c>
      <c r="M365" s="221">
        <v>41324</v>
      </c>
      <c r="N365" s="85">
        <v>41367</v>
      </c>
      <c r="O365" s="215" t="s">
        <v>1588</v>
      </c>
      <c r="P365" s="229">
        <v>7835.65</v>
      </c>
      <c r="Q365" s="222"/>
    </row>
    <row r="366" spans="1:17" ht="34.5">
      <c r="A366" s="208" t="s">
        <v>1605</v>
      </c>
      <c r="B366" s="209" t="s">
        <v>57</v>
      </c>
      <c r="C366" s="227" t="s">
        <v>490</v>
      </c>
      <c r="D366" s="93" t="s">
        <v>92</v>
      </c>
      <c r="E366" s="209" t="s">
        <v>1600</v>
      </c>
      <c r="F366" s="209" t="s">
        <v>1601</v>
      </c>
      <c r="G366" s="210">
        <v>8</v>
      </c>
      <c r="H366" s="211" t="str">
        <f>VLOOKUP(G366,SCELTACONTRAENTE!$A$1:$B$18,2,0)</f>
        <v>08-AFFIDAMENTO IN ECONOMIA - COTTIMO FIDUCIARIO</v>
      </c>
      <c r="I366" s="212" t="s">
        <v>1602</v>
      </c>
      <c r="J366" s="228">
        <v>41297</v>
      </c>
      <c r="K366" s="42">
        <v>7836</v>
      </c>
      <c r="L366" s="85">
        <v>41297</v>
      </c>
      <c r="M366" s="221">
        <v>41297</v>
      </c>
      <c r="N366" s="85">
        <v>41359</v>
      </c>
      <c r="O366" s="215" t="s">
        <v>1603</v>
      </c>
      <c r="P366" s="229">
        <v>7836</v>
      </c>
      <c r="Q366" s="222"/>
    </row>
    <row r="367" spans="1:17" ht="34.5">
      <c r="A367" s="208" t="s">
        <v>1606</v>
      </c>
      <c r="B367" s="209" t="s">
        <v>57</v>
      </c>
      <c r="C367" s="227" t="s">
        <v>490</v>
      </c>
      <c r="D367" s="93" t="s">
        <v>92</v>
      </c>
      <c r="E367" s="209" t="s">
        <v>1600</v>
      </c>
      <c r="F367" s="209" t="s">
        <v>1601</v>
      </c>
      <c r="G367" s="210">
        <v>8</v>
      </c>
      <c r="H367" s="211" t="str">
        <f>VLOOKUP(G367,SCELTACONTRAENTE!$A$1:$B$18,2,0)</f>
        <v>08-AFFIDAMENTO IN ECONOMIA - COTTIMO FIDUCIARIO</v>
      </c>
      <c r="I367" s="212" t="s">
        <v>1602</v>
      </c>
      <c r="J367" s="228">
        <v>41297</v>
      </c>
      <c r="K367" s="42">
        <v>7836</v>
      </c>
      <c r="L367" s="85">
        <v>41297</v>
      </c>
      <c r="M367" s="221">
        <v>41297</v>
      </c>
      <c r="N367" s="85">
        <v>41359</v>
      </c>
      <c r="O367" s="215" t="s">
        <v>1603</v>
      </c>
      <c r="P367" s="229">
        <v>7834.4</v>
      </c>
      <c r="Q367" s="222"/>
    </row>
    <row r="368" spans="1:17" ht="34.5">
      <c r="A368" s="208" t="s">
        <v>1607</v>
      </c>
      <c r="B368" s="208" t="s">
        <v>57</v>
      </c>
      <c r="C368" s="230" t="s">
        <v>490</v>
      </c>
      <c r="D368" s="115" t="s">
        <v>92</v>
      </c>
      <c r="E368" s="208" t="s">
        <v>1590</v>
      </c>
      <c r="F368" s="208" t="s">
        <v>1591</v>
      </c>
      <c r="G368" s="218">
        <v>8</v>
      </c>
      <c r="H368" s="211" t="str">
        <f>VLOOKUP(G368,SCELTACONTRAENTE!$A$1:$B$18,2,0)</f>
        <v>08-AFFIDAMENTO IN ECONOMIA - COTTIMO FIDUCIARIO</v>
      </c>
      <c r="I368" s="212" t="s">
        <v>1608</v>
      </c>
      <c r="J368" s="228">
        <v>41457</v>
      </c>
      <c r="K368" s="42">
        <v>6177.69</v>
      </c>
      <c r="L368" s="231">
        <v>41457</v>
      </c>
      <c r="M368" s="221">
        <v>41470</v>
      </c>
      <c r="N368" s="231">
        <v>41478</v>
      </c>
      <c r="O368" s="221" t="s">
        <v>1593</v>
      </c>
      <c r="P368" s="229">
        <v>6176.43</v>
      </c>
      <c r="Q368" s="232"/>
    </row>
    <row r="369" spans="1:17" ht="34.5">
      <c r="A369" s="234" t="s">
        <v>1609</v>
      </c>
      <c r="B369" s="209" t="s">
        <v>57</v>
      </c>
      <c r="C369" s="227" t="s">
        <v>490</v>
      </c>
      <c r="D369" s="93" t="s">
        <v>92</v>
      </c>
      <c r="E369" s="209" t="s">
        <v>1610</v>
      </c>
      <c r="F369" s="209" t="s">
        <v>1611</v>
      </c>
      <c r="G369" s="210">
        <v>23</v>
      </c>
      <c r="H369" s="211" t="str">
        <f>VLOOKUP(G369,SCELTACONTRAENTE!$A$1:$B$18,2,0)</f>
        <v>23-AFFIDAMENTO IN ECONOMIA - AFFIDAMENTO DIRETTO</v>
      </c>
      <c r="I369" s="212" t="s">
        <v>1612</v>
      </c>
      <c r="J369" s="212" t="s">
        <v>1613</v>
      </c>
      <c r="K369" s="84">
        <v>516</v>
      </c>
      <c r="L369" s="85">
        <v>41568</v>
      </c>
      <c r="M369" s="221">
        <v>41568</v>
      </c>
      <c r="N369" s="85">
        <v>41572</v>
      </c>
      <c r="O369" s="215" t="s">
        <v>1614</v>
      </c>
      <c r="P369" s="235">
        <v>516</v>
      </c>
      <c r="Q369" s="222"/>
    </row>
    <row r="370" spans="1:17" ht="34.5">
      <c r="A370" s="234" t="s">
        <v>1609</v>
      </c>
      <c r="B370" s="209" t="s">
        <v>57</v>
      </c>
      <c r="C370" s="227" t="s">
        <v>490</v>
      </c>
      <c r="D370" s="93" t="s">
        <v>92</v>
      </c>
      <c r="E370" s="209" t="s">
        <v>1610</v>
      </c>
      <c r="F370" s="209" t="s">
        <v>1611</v>
      </c>
      <c r="G370" s="210">
        <v>23</v>
      </c>
      <c r="H370" s="211" t="str">
        <f>VLOOKUP(G370,SCELTACONTRAENTE!$A$1:$B$18,2,0)</f>
        <v>23-AFFIDAMENTO IN ECONOMIA - AFFIDAMENTO DIRETTO</v>
      </c>
      <c r="I370" s="212" t="s">
        <v>1612</v>
      </c>
      <c r="J370" s="212" t="s">
        <v>1615</v>
      </c>
      <c r="K370" s="84">
        <v>993.38</v>
      </c>
      <c r="L370" s="85">
        <v>41606</v>
      </c>
      <c r="M370" s="221">
        <v>41606</v>
      </c>
      <c r="N370" s="85">
        <v>41611</v>
      </c>
      <c r="O370" s="215" t="s">
        <v>1614</v>
      </c>
      <c r="P370" s="235">
        <v>1346.49</v>
      </c>
      <c r="Q370" s="222"/>
    </row>
    <row r="371" spans="1:17" ht="34.5">
      <c r="A371" s="234" t="s">
        <v>1609</v>
      </c>
      <c r="B371" s="209" t="s">
        <v>57</v>
      </c>
      <c r="C371" s="227" t="s">
        <v>490</v>
      </c>
      <c r="D371" s="93" t="s">
        <v>92</v>
      </c>
      <c r="E371" s="209" t="s">
        <v>1610</v>
      </c>
      <c r="F371" s="209" t="s">
        <v>1611</v>
      </c>
      <c r="G371" s="210">
        <v>23</v>
      </c>
      <c r="H371" s="211" t="str">
        <f>VLOOKUP(G371,SCELTACONTRAENTE!$A$1:$B$18,2,0)</f>
        <v>23-AFFIDAMENTO IN ECONOMIA - AFFIDAMENTO DIRETTO</v>
      </c>
      <c r="I371" s="212" t="s">
        <v>1612</v>
      </c>
      <c r="J371" s="212" t="s">
        <v>1616</v>
      </c>
      <c r="K371" s="84">
        <v>1700</v>
      </c>
      <c r="L371" s="85">
        <v>41438</v>
      </c>
      <c r="M371" s="221">
        <v>41438</v>
      </c>
      <c r="N371" s="85">
        <v>41452</v>
      </c>
      <c r="O371" s="215" t="s">
        <v>1614</v>
      </c>
      <c r="P371" s="235">
        <v>1770.25</v>
      </c>
      <c r="Q371" s="222"/>
    </row>
    <row r="372" spans="1:17" ht="34.5">
      <c r="A372" s="115" t="s">
        <v>1617</v>
      </c>
      <c r="B372" s="93" t="s">
        <v>155</v>
      </c>
      <c r="C372" s="93" t="s">
        <v>35</v>
      </c>
      <c r="D372" s="115" t="s">
        <v>36</v>
      </c>
      <c r="E372" s="115" t="s">
        <v>156</v>
      </c>
      <c r="F372" s="236" t="s">
        <v>157</v>
      </c>
      <c r="G372" s="237">
        <v>23</v>
      </c>
      <c r="H372" s="81" t="str">
        <f>VLOOKUP(G372,SCELTACONTRAENTE!$A$1:$B$18,2,0)</f>
        <v>23-AFFIDAMENTO IN ECONOMIA - AFFIDAMENTO DIRETTO</v>
      </c>
      <c r="I372" s="82" t="s">
        <v>1618</v>
      </c>
      <c r="J372" s="212" t="s">
        <v>1619</v>
      </c>
      <c r="K372" s="84">
        <v>5454.55</v>
      </c>
      <c r="L372" s="85">
        <v>41443</v>
      </c>
      <c r="M372" s="86">
        <v>41456</v>
      </c>
      <c r="N372" s="85">
        <v>41486</v>
      </c>
      <c r="O372" s="86" t="s">
        <v>1620</v>
      </c>
      <c r="P372" s="235">
        <v>5454.55</v>
      </c>
      <c r="Q372" s="87"/>
    </row>
    <row r="373" spans="1:17" ht="34.5">
      <c r="A373" s="208" t="s">
        <v>1621</v>
      </c>
      <c r="B373" s="208" t="s">
        <v>57</v>
      </c>
      <c r="C373" s="230" t="s">
        <v>490</v>
      </c>
      <c r="D373" s="115" t="s">
        <v>92</v>
      </c>
      <c r="E373" s="208" t="s">
        <v>1622</v>
      </c>
      <c r="F373" s="208" t="s">
        <v>1623</v>
      </c>
      <c r="G373" s="210">
        <v>8</v>
      </c>
      <c r="H373" s="211" t="str">
        <f>VLOOKUP(G373,SCELTACONTRAENTE!$A$1:$B$18,2,0)</f>
        <v>08-AFFIDAMENTO IN ECONOMIA - COTTIMO FIDUCIARIO</v>
      </c>
      <c r="I373" s="212" t="s">
        <v>1624</v>
      </c>
      <c r="J373" s="228">
        <v>41410</v>
      </c>
      <c r="K373" s="84">
        <v>4480</v>
      </c>
      <c r="L373" s="85">
        <v>41410</v>
      </c>
      <c r="M373" s="221">
        <v>41410</v>
      </c>
      <c r="N373" s="85">
        <v>41439</v>
      </c>
      <c r="O373" s="215" t="s">
        <v>1625</v>
      </c>
      <c r="P373" s="235">
        <v>4480</v>
      </c>
      <c r="Q373" s="222"/>
    </row>
    <row r="374" spans="1:17" ht="34.5">
      <c r="A374" s="208" t="s">
        <v>1626</v>
      </c>
      <c r="B374" s="208" t="s">
        <v>57</v>
      </c>
      <c r="C374" s="230" t="s">
        <v>490</v>
      </c>
      <c r="D374" s="115" t="s">
        <v>92</v>
      </c>
      <c r="E374" s="208" t="s">
        <v>1622</v>
      </c>
      <c r="F374" s="208" t="s">
        <v>1623</v>
      </c>
      <c r="G374" s="210">
        <v>8</v>
      </c>
      <c r="H374" s="211" t="str">
        <f>VLOOKUP(G374,SCELTACONTRAENTE!$A$1:$B$18,2,0)</f>
        <v>08-AFFIDAMENTO IN ECONOMIA - COTTIMO FIDUCIARIO</v>
      </c>
      <c r="I374" s="212" t="s">
        <v>1624</v>
      </c>
      <c r="J374" s="228">
        <v>41410</v>
      </c>
      <c r="K374" s="84">
        <v>3920</v>
      </c>
      <c r="L374" s="85">
        <v>41410</v>
      </c>
      <c r="M374" s="221">
        <v>41410</v>
      </c>
      <c r="N374" s="85">
        <v>41439</v>
      </c>
      <c r="O374" s="215" t="s">
        <v>1625</v>
      </c>
      <c r="P374" s="235">
        <v>3920</v>
      </c>
      <c r="Q374" s="222"/>
    </row>
    <row r="375" spans="1:17" ht="34.5">
      <c r="A375" s="208" t="s">
        <v>1627</v>
      </c>
      <c r="B375" s="209" t="s">
        <v>57</v>
      </c>
      <c r="C375" s="227" t="s">
        <v>490</v>
      </c>
      <c r="D375" s="93" t="s">
        <v>92</v>
      </c>
      <c r="E375" s="209" t="s">
        <v>1628</v>
      </c>
      <c r="F375" s="209" t="s">
        <v>1629</v>
      </c>
      <c r="G375" s="210">
        <v>23</v>
      </c>
      <c r="H375" s="211" t="str">
        <f>VLOOKUP(G375,SCELTACONTRAENTE!$A$1:$B$18,2,0)</f>
        <v>23-AFFIDAMENTO IN ECONOMIA - AFFIDAMENTO DIRETTO</v>
      </c>
      <c r="I375" s="212" t="s">
        <v>1630</v>
      </c>
      <c r="J375" s="212" t="s">
        <v>1631</v>
      </c>
      <c r="K375" s="84">
        <v>4819.75</v>
      </c>
      <c r="L375" s="85">
        <v>41600</v>
      </c>
      <c r="M375" s="221">
        <v>41600</v>
      </c>
      <c r="N375" s="85">
        <v>41605</v>
      </c>
      <c r="O375" s="215" t="s">
        <v>1632</v>
      </c>
      <c r="P375" s="235">
        <v>4819.75</v>
      </c>
      <c r="Q375" s="222"/>
    </row>
    <row r="376" spans="1:17" ht="34.5">
      <c r="A376" s="208" t="s">
        <v>1633</v>
      </c>
      <c r="B376" s="208" t="s">
        <v>57</v>
      </c>
      <c r="C376" s="230" t="s">
        <v>490</v>
      </c>
      <c r="D376" s="115" t="s">
        <v>92</v>
      </c>
      <c r="E376" s="208" t="s">
        <v>1622</v>
      </c>
      <c r="F376" s="208" t="s">
        <v>1623</v>
      </c>
      <c r="G376" s="210">
        <v>8</v>
      </c>
      <c r="H376" s="211" t="str">
        <f>VLOOKUP(G376,SCELTACONTRAENTE!$A$1:$B$18,2,0)</f>
        <v>08-AFFIDAMENTO IN ECONOMIA - COTTIMO FIDUCIARIO</v>
      </c>
      <c r="I376" s="212" t="s">
        <v>1624</v>
      </c>
      <c r="J376" s="228">
        <v>41410</v>
      </c>
      <c r="K376" s="84">
        <v>10640</v>
      </c>
      <c r="L376" s="85">
        <v>41410</v>
      </c>
      <c r="M376" s="221">
        <v>41410</v>
      </c>
      <c r="N376" s="85">
        <v>41432</v>
      </c>
      <c r="O376" s="215" t="s">
        <v>1625</v>
      </c>
      <c r="P376" s="235">
        <v>10640</v>
      </c>
      <c r="Q376" s="222"/>
    </row>
    <row r="377" spans="1:17" ht="34.5">
      <c r="A377" s="208" t="s">
        <v>1634</v>
      </c>
      <c r="B377" s="208" t="s">
        <v>57</v>
      </c>
      <c r="C377" s="230" t="s">
        <v>490</v>
      </c>
      <c r="D377" s="115" t="s">
        <v>491</v>
      </c>
      <c r="E377" s="208" t="s">
        <v>1635</v>
      </c>
      <c r="F377" s="208" t="s">
        <v>1636</v>
      </c>
      <c r="G377" s="218">
        <v>23</v>
      </c>
      <c r="H377" s="211" t="str">
        <f>VLOOKUP(G377,SCELTACONTRAENTE!$A$1:$B$18,2,0)</f>
        <v>23-AFFIDAMENTO IN ECONOMIA - AFFIDAMENTO DIRETTO</v>
      </c>
      <c r="I377" s="212" t="s">
        <v>1637</v>
      </c>
      <c r="J377" s="228">
        <v>41452</v>
      </c>
      <c r="K377" s="42">
        <v>3685.95</v>
      </c>
      <c r="L377" s="231">
        <v>41452</v>
      </c>
      <c r="M377" s="221">
        <v>41452</v>
      </c>
      <c r="N377" s="231">
        <v>41491</v>
      </c>
      <c r="O377" s="221" t="s">
        <v>1638</v>
      </c>
      <c r="P377" s="229">
        <v>3685.95</v>
      </c>
      <c r="Q377" s="232"/>
    </row>
    <row r="378" spans="1:17" ht="34.5">
      <c r="A378" s="208" t="s">
        <v>1634</v>
      </c>
      <c r="B378" s="208" t="s">
        <v>57</v>
      </c>
      <c r="C378" s="230" t="s">
        <v>490</v>
      </c>
      <c r="D378" s="115" t="s">
        <v>491</v>
      </c>
      <c r="E378" s="208" t="s">
        <v>1635</v>
      </c>
      <c r="F378" s="208" t="s">
        <v>1636</v>
      </c>
      <c r="G378" s="218">
        <v>23</v>
      </c>
      <c r="H378" s="211" t="str">
        <f>VLOOKUP(G378,SCELTACONTRAENTE!$A$1:$B$18,2,0)</f>
        <v>23-AFFIDAMENTO IN ECONOMIA - AFFIDAMENTO DIRETTO</v>
      </c>
      <c r="I378" s="212" t="s">
        <v>1637</v>
      </c>
      <c r="J378" s="228">
        <v>41452</v>
      </c>
      <c r="K378" s="42">
        <v>5851.24</v>
      </c>
      <c r="L378" s="231">
        <v>41452</v>
      </c>
      <c r="M378" s="221">
        <v>41452</v>
      </c>
      <c r="N378" s="231">
        <v>41485</v>
      </c>
      <c r="O378" s="221" t="s">
        <v>1638</v>
      </c>
      <c r="P378" s="229">
        <v>5851.24</v>
      </c>
      <c r="Q378" s="232"/>
    </row>
    <row r="379" spans="1:17" ht="34.5">
      <c r="A379" s="208" t="s">
        <v>1639</v>
      </c>
      <c r="B379" s="208" t="s">
        <v>57</v>
      </c>
      <c r="C379" s="230" t="s">
        <v>490</v>
      </c>
      <c r="D379" s="115" t="s">
        <v>491</v>
      </c>
      <c r="E379" s="208" t="s">
        <v>1640</v>
      </c>
      <c r="F379" s="208" t="s">
        <v>1641</v>
      </c>
      <c r="G379" s="218">
        <v>8</v>
      </c>
      <c r="H379" s="211" t="str">
        <f>VLOOKUP(G379,SCELTACONTRAENTE!$A$1:$B$18,2,0)</f>
        <v>08-AFFIDAMENTO IN ECONOMIA - COTTIMO FIDUCIARIO</v>
      </c>
      <c r="I379" s="212" t="s">
        <v>1642</v>
      </c>
      <c r="J379" s="228">
        <v>41589</v>
      </c>
      <c r="K379" s="42">
        <v>9834.28</v>
      </c>
      <c r="L379" s="231">
        <v>41589</v>
      </c>
      <c r="M379" s="221">
        <v>41589</v>
      </c>
      <c r="N379" s="231">
        <v>41593</v>
      </c>
      <c r="O379" s="221" t="s">
        <v>1643</v>
      </c>
      <c r="P379" s="229">
        <v>9831.43</v>
      </c>
      <c r="Q379" s="232"/>
    </row>
    <row r="380" spans="1:17" ht="34.5">
      <c r="A380" s="208" t="s">
        <v>1644</v>
      </c>
      <c r="B380" s="209" t="s">
        <v>57</v>
      </c>
      <c r="C380" s="238" t="s">
        <v>490</v>
      </c>
      <c r="D380" s="93" t="s">
        <v>92</v>
      </c>
      <c r="E380" s="209" t="s">
        <v>1595</v>
      </c>
      <c r="F380" s="209" t="s">
        <v>1596</v>
      </c>
      <c r="G380" s="210">
        <v>8</v>
      </c>
      <c r="H380" s="211" t="str">
        <f>VLOOKUP(G380,SCELTACONTRAENTE!$A$1:$B$18,2,0)</f>
        <v>08-AFFIDAMENTO IN ECONOMIA - COTTIMO FIDUCIARIO</v>
      </c>
      <c r="I380" s="212" t="s">
        <v>1645</v>
      </c>
      <c r="J380" s="228">
        <v>41345</v>
      </c>
      <c r="K380" s="42">
        <v>13060</v>
      </c>
      <c r="L380" s="85">
        <v>41345</v>
      </c>
      <c r="M380" s="221">
        <v>41345</v>
      </c>
      <c r="N380" s="85">
        <v>41359</v>
      </c>
      <c r="O380" s="215" t="s">
        <v>1598</v>
      </c>
      <c r="P380" s="229">
        <v>13060</v>
      </c>
      <c r="Q380" s="222"/>
    </row>
    <row r="381" spans="1:17" ht="34.5">
      <c r="A381" s="234" t="s">
        <v>1646</v>
      </c>
      <c r="B381" s="209" t="s">
        <v>57</v>
      </c>
      <c r="C381" s="227" t="s">
        <v>490</v>
      </c>
      <c r="D381" s="93" t="s">
        <v>92</v>
      </c>
      <c r="E381" s="209" t="s">
        <v>1610</v>
      </c>
      <c r="F381" s="209" t="s">
        <v>1611</v>
      </c>
      <c r="G381" s="210">
        <v>23</v>
      </c>
      <c r="H381" s="211" t="str">
        <f>VLOOKUP(G381,SCELTACONTRAENTE!$A$1:$B$18,2,0)</f>
        <v>23-AFFIDAMENTO IN ECONOMIA - AFFIDAMENTO DIRETTO</v>
      </c>
      <c r="I381" s="212" t="s">
        <v>1612</v>
      </c>
      <c r="J381" s="212" t="s">
        <v>1647</v>
      </c>
      <c r="K381" s="84">
        <v>240</v>
      </c>
      <c r="L381" s="85">
        <v>41334</v>
      </c>
      <c r="M381" s="221">
        <v>41334</v>
      </c>
      <c r="N381" s="85">
        <v>41639</v>
      </c>
      <c r="O381" s="215" t="s">
        <v>1614</v>
      </c>
      <c r="P381" s="235">
        <v>120</v>
      </c>
      <c r="Q381" s="222"/>
    </row>
    <row r="382" spans="1:17" ht="34.5">
      <c r="A382" s="234" t="s">
        <v>1646</v>
      </c>
      <c r="B382" s="209" t="s">
        <v>57</v>
      </c>
      <c r="C382" s="227" t="s">
        <v>490</v>
      </c>
      <c r="D382" s="93" t="s">
        <v>92</v>
      </c>
      <c r="E382" s="209" t="s">
        <v>1610</v>
      </c>
      <c r="F382" s="209" t="s">
        <v>1611</v>
      </c>
      <c r="G382" s="210">
        <v>23</v>
      </c>
      <c r="H382" s="211" t="str">
        <f>VLOOKUP(G382,SCELTACONTRAENTE!$A$1:$B$18,2,0)</f>
        <v>23-AFFIDAMENTO IN ECONOMIA - AFFIDAMENTO DIRETTO</v>
      </c>
      <c r="I382" s="212" t="s">
        <v>1612</v>
      </c>
      <c r="J382" s="212" t="s">
        <v>1648</v>
      </c>
      <c r="K382" s="84">
        <v>40</v>
      </c>
      <c r="L382" s="85">
        <v>41333</v>
      </c>
      <c r="M382" s="221">
        <v>41334</v>
      </c>
      <c r="N382" s="85">
        <v>41356</v>
      </c>
      <c r="O382" s="215" t="s">
        <v>1614</v>
      </c>
      <c r="P382" s="235">
        <v>40</v>
      </c>
      <c r="Q382" s="222"/>
    </row>
    <row r="383" spans="1:17" ht="34.5">
      <c r="A383" s="234" t="s">
        <v>1649</v>
      </c>
      <c r="B383" s="209" t="s">
        <v>57</v>
      </c>
      <c r="C383" s="227" t="s">
        <v>490</v>
      </c>
      <c r="D383" s="93" t="s">
        <v>92</v>
      </c>
      <c r="E383" s="209" t="s">
        <v>1610</v>
      </c>
      <c r="F383" s="209" t="s">
        <v>1611</v>
      </c>
      <c r="G383" s="210">
        <v>23</v>
      </c>
      <c r="H383" s="211" t="str">
        <f>VLOOKUP(G383,SCELTACONTRAENTE!$A$1:$B$18,2,0)</f>
        <v>23-AFFIDAMENTO IN ECONOMIA - AFFIDAMENTO DIRETTO</v>
      </c>
      <c r="I383" s="212" t="s">
        <v>1612</v>
      </c>
      <c r="J383" s="212" t="s">
        <v>1650</v>
      </c>
      <c r="K383" s="84">
        <v>450</v>
      </c>
      <c r="L383" s="85">
        <v>41534</v>
      </c>
      <c r="M383" s="221">
        <v>41534</v>
      </c>
      <c r="N383" s="85">
        <v>41537</v>
      </c>
      <c r="O383" s="215" t="s">
        <v>1614</v>
      </c>
      <c r="P383" s="235">
        <v>450</v>
      </c>
      <c r="Q383" s="222"/>
    </row>
    <row r="384" spans="1:17" ht="34.5">
      <c r="A384" s="234" t="s">
        <v>1649</v>
      </c>
      <c r="B384" s="209" t="s">
        <v>57</v>
      </c>
      <c r="C384" s="227" t="s">
        <v>490</v>
      </c>
      <c r="D384" s="93" t="s">
        <v>92</v>
      </c>
      <c r="E384" s="209" t="s">
        <v>1610</v>
      </c>
      <c r="F384" s="209" t="s">
        <v>1611</v>
      </c>
      <c r="G384" s="210">
        <v>23</v>
      </c>
      <c r="H384" s="211" t="str">
        <f>VLOOKUP(G384,SCELTACONTRAENTE!$A$1:$B$18,2,0)</f>
        <v>23-AFFIDAMENTO IN ECONOMIA - AFFIDAMENTO DIRETTO</v>
      </c>
      <c r="I384" s="212" t="s">
        <v>1612</v>
      </c>
      <c r="J384" s="212" t="s">
        <v>1651</v>
      </c>
      <c r="K384" s="84">
        <v>490</v>
      </c>
      <c r="L384" s="85">
        <v>41316</v>
      </c>
      <c r="M384" s="221">
        <v>41316</v>
      </c>
      <c r="N384" s="85">
        <v>41333</v>
      </c>
      <c r="O384" s="215" t="s">
        <v>1614</v>
      </c>
      <c r="P384" s="235">
        <v>481.96</v>
      </c>
      <c r="Q384" s="222"/>
    </row>
    <row r="385" spans="1:17" ht="34.5">
      <c r="A385" s="208" t="s">
        <v>1652</v>
      </c>
      <c r="B385" s="209" t="s">
        <v>57</v>
      </c>
      <c r="C385" s="227" t="s">
        <v>490</v>
      </c>
      <c r="D385" s="93" t="s">
        <v>92</v>
      </c>
      <c r="E385" s="209" t="s">
        <v>1600</v>
      </c>
      <c r="F385" s="209" t="s">
        <v>1601</v>
      </c>
      <c r="G385" s="210">
        <v>8</v>
      </c>
      <c r="H385" s="211" t="str">
        <f>VLOOKUP(G385,SCELTACONTRAENTE!$A$1:$B$18,2,0)</f>
        <v>08-AFFIDAMENTO IN ECONOMIA - COTTIMO FIDUCIARIO</v>
      </c>
      <c r="I385" s="212" t="s">
        <v>1602</v>
      </c>
      <c r="J385" s="228">
        <v>41297</v>
      </c>
      <c r="K385" s="42">
        <v>7836</v>
      </c>
      <c r="L385" s="85">
        <v>41297</v>
      </c>
      <c r="M385" s="221">
        <v>41297</v>
      </c>
      <c r="N385" s="85">
        <v>41367</v>
      </c>
      <c r="O385" s="215" t="s">
        <v>1603</v>
      </c>
      <c r="P385" s="229">
        <v>7835.6</v>
      </c>
      <c r="Q385" s="222"/>
    </row>
    <row r="386" spans="1:17" ht="34.5">
      <c r="A386" s="234" t="s">
        <v>1653</v>
      </c>
      <c r="B386" s="209" t="s">
        <v>57</v>
      </c>
      <c r="C386" s="227" t="s">
        <v>490</v>
      </c>
      <c r="D386" s="93" t="s">
        <v>92</v>
      </c>
      <c r="E386" s="209" t="s">
        <v>1610</v>
      </c>
      <c r="F386" s="209" t="s">
        <v>1611</v>
      </c>
      <c r="G386" s="210">
        <v>23</v>
      </c>
      <c r="H386" s="211" t="str">
        <f>VLOOKUP(G386,SCELTACONTRAENTE!$A$1:$B$18,2,0)</f>
        <v>23-AFFIDAMENTO IN ECONOMIA - AFFIDAMENTO DIRETTO</v>
      </c>
      <c r="I386" s="212" t="s">
        <v>1612</v>
      </c>
      <c r="J386" s="212" t="s">
        <v>1654</v>
      </c>
      <c r="K386" s="84">
        <v>338.28</v>
      </c>
      <c r="L386" s="85">
        <v>41438</v>
      </c>
      <c r="M386" s="221">
        <v>41438</v>
      </c>
      <c r="N386" s="85">
        <v>41455</v>
      </c>
      <c r="O386" s="215" t="s">
        <v>1614</v>
      </c>
      <c r="P386" s="235">
        <v>338.28</v>
      </c>
      <c r="Q386" s="222"/>
    </row>
    <row r="387" spans="1:17" ht="34.5">
      <c r="A387" s="234" t="s">
        <v>1653</v>
      </c>
      <c r="B387" s="209" t="s">
        <v>57</v>
      </c>
      <c r="C387" s="227" t="s">
        <v>490</v>
      </c>
      <c r="D387" s="93" t="s">
        <v>92</v>
      </c>
      <c r="E387" s="209" t="s">
        <v>1610</v>
      </c>
      <c r="F387" s="209" t="s">
        <v>1611</v>
      </c>
      <c r="G387" s="210">
        <v>23</v>
      </c>
      <c r="H387" s="211" t="str">
        <f>VLOOKUP(G387,SCELTACONTRAENTE!$A$1:$B$18,2,0)</f>
        <v>23-AFFIDAMENTO IN ECONOMIA - AFFIDAMENTO DIRETTO</v>
      </c>
      <c r="I387" s="212" t="s">
        <v>1612</v>
      </c>
      <c r="J387" s="212" t="s">
        <v>1655</v>
      </c>
      <c r="K387" s="84">
        <v>4000</v>
      </c>
      <c r="L387" s="85">
        <v>41564</v>
      </c>
      <c r="M387" s="221">
        <v>41564</v>
      </c>
      <c r="N387" s="85">
        <v>41576</v>
      </c>
      <c r="O387" s="215" t="s">
        <v>1614</v>
      </c>
      <c r="P387" s="235">
        <v>4000</v>
      </c>
      <c r="Q387" s="222"/>
    </row>
    <row r="388" spans="1:17" ht="34.5">
      <c r="A388" s="208" t="s">
        <v>1656</v>
      </c>
      <c r="B388" s="209" t="s">
        <v>57</v>
      </c>
      <c r="C388" s="227" t="s">
        <v>490</v>
      </c>
      <c r="D388" s="93" t="s">
        <v>92</v>
      </c>
      <c r="E388" s="209" t="s">
        <v>1585</v>
      </c>
      <c r="F388" s="209" t="s">
        <v>1586</v>
      </c>
      <c r="G388" s="210">
        <v>8</v>
      </c>
      <c r="H388" s="211" t="str">
        <f>VLOOKUP(G388,SCELTACONTRAENTE!$A$1:$B$18,2,0)</f>
        <v>08-AFFIDAMENTO IN ECONOMIA - COTTIMO FIDUCIARIO</v>
      </c>
      <c r="I388" s="212" t="s">
        <v>1587</v>
      </c>
      <c r="J388" s="228">
        <v>41324</v>
      </c>
      <c r="K388" s="42">
        <v>6300</v>
      </c>
      <c r="L388" s="85">
        <v>41324</v>
      </c>
      <c r="M388" s="221">
        <v>41324</v>
      </c>
      <c r="N388" s="85">
        <v>41359</v>
      </c>
      <c r="O388" s="215" t="s">
        <v>1588</v>
      </c>
      <c r="P388" s="229">
        <v>6298.5</v>
      </c>
      <c r="Q388" s="222"/>
    </row>
    <row r="389" spans="1:17" s="232" customFormat="1" ht="36" customHeight="1">
      <c r="A389" s="208" t="s">
        <v>1657</v>
      </c>
      <c r="B389" s="208" t="s">
        <v>57</v>
      </c>
      <c r="C389" s="230" t="s">
        <v>490</v>
      </c>
      <c r="D389" s="115" t="s">
        <v>92</v>
      </c>
      <c r="E389" s="208" t="s">
        <v>1658</v>
      </c>
      <c r="F389" s="208" t="s">
        <v>1659</v>
      </c>
      <c r="G389" s="218">
        <v>4</v>
      </c>
      <c r="H389" s="239" t="str">
        <f>VLOOKUP(G389,SCELTACONTRAENTE!$A$1:$B$18,2,0)</f>
        <v>04-PROCEDURA NEGOZIATA SENZA PREVIA PUBBLICAZIONE DEL BANDO</v>
      </c>
      <c r="I389" s="110" t="s">
        <v>1660</v>
      </c>
      <c r="J389" s="240" t="s">
        <v>1661</v>
      </c>
      <c r="K389" s="42">
        <v>30388.85</v>
      </c>
      <c r="L389" s="231">
        <v>41635</v>
      </c>
      <c r="M389" s="221">
        <v>41617</v>
      </c>
      <c r="N389" s="231"/>
      <c r="O389" s="221" t="s">
        <v>1662</v>
      </c>
      <c r="P389" s="229">
        <v>0</v>
      </c>
      <c r="Q389" s="241"/>
    </row>
    <row r="390" spans="1:17" ht="34.5">
      <c r="A390" s="208" t="s">
        <v>1663</v>
      </c>
      <c r="B390" s="209" t="s">
        <v>57</v>
      </c>
      <c r="C390" s="227" t="s">
        <v>490</v>
      </c>
      <c r="D390" s="93" t="s">
        <v>92</v>
      </c>
      <c r="E390" s="209" t="s">
        <v>1610</v>
      </c>
      <c r="F390" s="209" t="s">
        <v>1611</v>
      </c>
      <c r="G390" s="210">
        <v>23</v>
      </c>
      <c r="H390" s="211" t="str">
        <f>VLOOKUP(G390,SCELTACONTRAENTE!$A$1:$B$18,2,0)</f>
        <v>23-AFFIDAMENTO IN ECONOMIA - AFFIDAMENTO DIRETTO</v>
      </c>
      <c r="I390" s="212" t="s">
        <v>1612</v>
      </c>
      <c r="J390" s="212" t="s">
        <v>1664</v>
      </c>
      <c r="K390" s="84">
        <v>1985</v>
      </c>
      <c r="L390" s="85">
        <v>41320</v>
      </c>
      <c r="M390" s="221">
        <v>41323</v>
      </c>
      <c r="N390" s="85">
        <v>41333</v>
      </c>
      <c r="O390" s="215" t="s">
        <v>1614</v>
      </c>
      <c r="P390" s="235">
        <v>1980</v>
      </c>
      <c r="Q390" s="222"/>
    </row>
    <row r="391" spans="1:17" ht="34.5">
      <c r="A391" s="234" t="s">
        <v>1665</v>
      </c>
      <c r="B391" s="209" t="s">
        <v>57</v>
      </c>
      <c r="C391" s="227" t="s">
        <v>490</v>
      </c>
      <c r="D391" s="93" t="s">
        <v>92</v>
      </c>
      <c r="E391" s="209" t="s">
        <v>1610</v>
      </c>
      <c r="F391" s="209" t="s">
        <v>1611</v>
      </c>
      <c r="G391" s="210">
        <v>23</v>
      </c>
      <c r="H391" s="211" t="str">
        <f>VLOOKUP(G391,SCELTACONTRAENTE!$A$1:$B$18,2,0)</f>
        <v>23-AFFIDAMENTO IN ECONOMIA - AFFIDAMENTO DIRETTO</v>
      </c>
      <c r="I391" s="212" t="s">
        <v>1612</v>
      </c>
      <c r="J391" s="212" t="s">
        <v>1666</v>
      </c>
      <c r="K391" s="84">
        <v>430</v>
      </c>
      <c r="L391" s="85">
        <v>41334</v>
      </c>
      <c r="M391" s="221">
        <v>41337</v>
      </c>
      <c r="N391" s="85">
        <v>41363</v>
      </c>
      <c r="O391" s="215" t="s">
        <v>1614</v>
      </c>
      <c r="P391" s="235">
        <v>428.44</v>
      </c>
      <c r="Q391" s="222"/>
    </row>
    <row r="392" spans="1:17" ht="34.5">
      <c r="A392" s="234" t="s">
        <v>1665</v>
      </c>
      <c r="B392" s="209" t="s">
        <v>57</v>
      </c>
      <c r="C392" s="227" t="s">
        <v>490</v>
      </c>
      <c r="D392" s="93" t="s">
        <v>92</v>
      </c>
      <c r="E392" s="209" t="s">
        <v>1610</v>
      </c>
      <c r="F392" s="209" t="s">
        <v>1611</v>
      </c>
      <c r="G392" s="210">
        <v>23</v>
      </c>
      <c r="H392" s="211" t="str">
        <f>VLOOKUP(G392,SCELTACONTRAENTE!$A$1:$B$18,2,0)</f>
        <v>23-AFFIDAMENTO IN ECONOMIA - AFFIDAMENTO DIRETTO</v>
      </c>
      <c r="I392" s="212" t="s">
        <v>1612</v>
      </c>
      <c r="J392" s="212" t="s">
        <v>1667</v>
      </c>
      <c r="K392" s="84">
        <v>73.24</v>
      </c>
      <c r="L392" s="85">
        <v>41596</v>
      </c>
      <c r="M392" s="221">
        <v>41596</v>
      </c>
      <c r="N392" s="85">
        <v>41597</v>
      </c>
      <c r="O392" s="215" t="s">
        <v>1614</v>
      </c>
      <c r="P392" s="235">
        <v>73.24</v>
      </c>
      <c r="Q392" s="222"/>
    </row>
    <row r="393" spans="1:17" ht="34.5">
      <c r="A393" s="234" t="s">
        <v>1665</v>
      </c>
      <c r="B393" s="209" t="s">
        <v>57</v>
      </c>
      <c r="C393" s="227" t="s">
        <v>490</v>
      </c>
      <c r="D393" s="93" t="s">
        <v>92</v>
      </c>
      <c r="E393" s="209" t="s">
        <v>1610</v>
      </c>
      <c r="F393" s="209" t="s">
        <v>1611</v>
      </c>
      <c r="G393" s="210">
        <v>23</v>
      </c>
      <c r="H393" s="211" t="str">
        <f>VLOOKUP(G393,SCELTACONTRAENTE!$A$1:$B$18,2,0)</f>
        <v>23-AFFIDAMENTO IN ECONOMIA - AFFIDAMENTO DIRETTO</v>
      </c>
      <c r="I393" s="212" t="s">
        <v>1612</v>
      </c>
      <c r="J393" s="212" t="s">
        <v>1668</v>
      </c>
      <c r="K393" s="84">
        <v>568.47</v>
      </c>
      <c r="L393" s="85">
        <v>41313</v>
      </c>
      <c r="M393" s="221">
        <v>41316</v>
      </c>
      <c r="N393" s="85">
        <v>41333</v>
      </c>
      <c r="O393" s="215" t="s">
        <v>1614</v>
      </c>
      <c r="P393" s="235">
        <v>568.47</v>
      </c>
      <c r="Q393" s="222"/>
    </row>
    <row r="394" spans="1:17" ht="34.5">
      <c r="A394" s="234" t="s">
        <v>1665</v>
      </c>
      <c r="B394" s="209" t="s">
        <v>57</v>
      </c>
      <c r="C394" s="227" t="s">
        <v>490</v>
      </c>
      <c r="D394" s="93" t="s">
        <v>92</v>
      </c>
      <c r="E394" s="209" t="s">
        <v>1610</v>
      </c>
      <c r="F394" s="209" t="s">
        <v>1611</v>
      </c>
      <c r="G394" s="210">
        <v>23</v>
      </c>
      <c r="H394" s="211" t="str">
        <f>VLOOKUP(G394,SCELTACONTRAENTE!$A$1:$B$18,2,0)</f>
        <v>23-AFFIDAMENTO IN ECONOMIA - AFFIDAMENTO DIRETTO</v>
      </c>
      <c r="I394" s="212" t="s">
        <v>1612</v>
      </c>
      <c r="J394" s="212" t="s">
        <v>1669</v>
      </c>
      <c r="K394" s="84">
        <v>504.17</v>
      </c>
      <c r="L394" s="85">
        <v>41313</v>
      </c>
      <c r="M394" s="221">
        <v>41316</v>
      </c>
      <c r="N394" s="85">
        <v>41333</v>
      </c>
      <c r="O394" s="215" t="s">
        <v>1614</v>
      </c>
      <c r="P394" s="235">
        <v>504.17</v>
      </c>
      <c r="Q394" s="222"/>
    </row>
    <row r="395" spans="1:17" ht="34.5">
      <c r="A395" s="234" t="s">
        <v>1665</v>
      </c>
      <c r="B395" s="209" t="s">
        <v>57</v>
      </c>
      <c r="C395" s="227" t="s">
        <v>490</v>
      </c>
      <c r="D395" s="93" t="s">
        <v>92</v>
      </c>
      <c r="E395" s="209" t="s">
        <v>1610</v>
      </c>
      <c r="F395" s="209" t="s">
        <v>1611</v>
      </c>
      <c r="G395" s="210">
        <v>23</v>
      </c>
      <c r="H395" s="211" t="str">
        <f>VLOOKUP(G395,SCELTACONTRAENTE!$A$1:$B$18,2,0)</f>
        <v>23-AFFIDAMENTO IN ECONOMIA - AFFIDAMENTO DIRETTO</v>
      </c>
      <c r="I395" s="212" t="s">
        <v>1612</v>
      </c>
      <c r="J395" s="212" t="s">
        <v>1670</v>
      </c>
      <c r="K395" s="84">
        <v>279.8</v>
      </c>
      <c r="L395" s="85">
        <v>41521</v>
      </c>
      <c r="M395" s="221">
        <v>41521</v>
      </c>
      <c r="N395" s="85">
        <v>41526</v>
      </c>
      <c r="O395" s="215" t="s">
        <v>1614</v>
      </c>
      <c r="P395" s="235">
        <v>279.8</v>
      </c>
      <c r="Q395" s="222"/>
    </row>
    <row r="396" spans="1:17" ht="34.5">
      <c r="A396" s="234" t="s">
        <v>1665</v>
      </c>
      <c r="B396" s="209" t="s">
        <v>57</v>
      </c>
      <c r="C396" s="227" t="s">
        <v>490</v>
      </c>
      <c r="D396" s="93" t="s">
        <v>92</v>
      </c>
      <c r="E396" s="209" t="s">
        <v>1610</v>
      </c>
      <c r="F396" s="209" t="s">
        <v>1611</v>
      </c>
      <c r="G396" s="210">
        <v>23</v>
      </c>
      <c r="H396" s="211" t="str">
        <f>VLOOKUP(G396,SCELTACONTRAENTE!$A$1:$B$18,2,0)</f>
        <v>23-AFFIDAMENTO IN ECONOMIA - AFFIDAMENTO DIRETTO</v>
      </c>
      <c r="I396" s="212" t="s">
        <v>1612</v>
      </c>
      <c r="J396" s="212" t="s">
        <v>1671</v>
      </c>
      <c r="K396" s="84">
        <v>30</v>
      </c>
      <c r="L396" s="85">
        <v>41456</v>
      </c>
      <c r="M396" s="221">
        <v>41456</v>
      </c>
      <c r="N396" s="85">
        <v>41458</v>
      </c>
      <c r="O396" s="215" t="s">
        <v>1614</v>
      </c>
      <c r="P396" s="235">
        <v>24.1</v>
      </c>
      <c r="Q396" s="222"/>
    </row>
    <row r="397" spans="1:17" ht="34.5">
      <c r="A397" s="234" t="s">
        <v>1665</v>
      </c>
      <c r="B397" s="209" t="s">
        <v>57</v>
      </c>
      <c r="C397" s="227" t="s">
        <v>490</v>
      </c>
      <c r="D397" s="93" t="s">
        <v>92</v>
      </c>
      <c r="E397" s="209" t="s">
        <v>1610</v>
      </c>
      <c r="F397" s="209" t="s">
        <v>1611</v>
      </c>
      <c r="G397" s="210">
        <v>23</v>
      </c>
      <c r="H397" s="211" t="str">
        <f>VLOOKUP(G397,SCELTACONTRAENTE!$A$1:$B$18,2,0)</f>
        <v>23-AFFIDAMENTO IN ECONOMIA - AFFIDAMENTO DIRETTO</v>
      </c>
      <c r="I397" s="212" t="s">
        <v>1612</v>
      </c>
      <c r="J397" s="212" t="s">
        <v>1672</v>
      </c>
      <c r="K397" s="84">
        <v>365.31</v>
      </c>
      <c r="L397" s="85">
        <v>41564</v>
      </c>
      <c r="M397" s="221">
        <v>41564</v>
      </c>
      <c r="N397" s="85">
        <v>41565</v>
      </c>
      <c r="O397" s="215" t="s">
        <v>1614</v>
      </c>
      <c r="P397" s="235">
        <v>365.31</v>
      </c>
      <c r="Q397" s="222"/>
    </row>
    <row r="398" spans="1:17" ht="34.5">
      <c r="A398" s="234" t="s">
        <v>1665</v>
      </c>
      <c r="B398" s="209" t="s">
        <v>57</v>
      </c>
      <c r="C398" s="227" t="s">
        <v>490</v>
      </c>
      <c r="D398" s="93" t="s">
        <v>92</v>
      </c>
      <c r="E398" s="209" t="s">
        <v>1610</v>
      </c>
      <c r="F398" s="209" t="s">
        <v>1611</v>
      </c>
      <c r="G398" s="210">
        <v>23</v>
      </c>
      <c r="H398" s="211" t="str">
        <f>VLOOKUP(G398,SCELTACONTRAENTE!$A$1:$B$18,2,0)</f>
        <v>23-AFFIDAMENTO IN ECONOMIA - AFFIDAMENTO DIRETTO</v>
      </c>
      <c r="I398" s="212" t="s">
        <v>1612</v>
      </c>
      <c r="J398" s="212" t="s">
        <v>1673</v>
      </c>
      <c r="K398" s="84">
        <v>500</v>
      </c>
      <c r="L398" s="85">
        <v>41438</v>
      </c>
      <c r="M398" s="221">
        <v>41438</v>
      </c>
      <c r="N398" s="85">
        <v>41454</v>
      </c>
      <c r="O398" s="215" t="s">
        <v>1614</v>
      </c>
      <c r="P398" s="235">
        <v>347.35</v>
      </c>
      <c r="Q398" s="222"/>
    </row>
    <row r="399" spans="1:17" ht="34.5">
      <c r="A399" s="234" t="s">
        <v>1665</v>
      </c>
      <c r="B399" s="209" t="s">
        <v>57</v>
      </c>
      <c r="C399" s="227" t="s">
        <v>490</v>
      </c>
      <c r="D399" s="93" t="s">
        <v>92</v>
      </c>
      <c r="E399" s="209" t="s">
        <v>1610</v>
      </c>
      <c r="F399" s="209" t="s">
        <v>1611</v>
      </c>
      <c r="G399" s="210">
        <v>23</v>
      </c>
      <c r="H399" s="211" t="str">
        <f>VLOOKUP(G399,SCELTACONTRAENTE!$A$1:$B$18,2,0)</f>
        <v>23-AFFIDAMENTO IN ECONOMIA - AFFIDAMENTO DIRETTO</v>
      </c>
      <c r="I399" s="212" t="s">
        <v>1612</v>
      </c>
      <c r="J399" s="212" t="s">
        <v>1674</v>
      </c>
      <c r="K399" s="84">
        <v>55.7</v>
      </c>
      <c r="L399" s="85">
        <v>41551</v>
      </c>
      <c r="M399" s="221">
        <v>41551</v>
      </c>
      <c r="N399" s="85">
        <v>41554</v>
      </c>
      <c r="O399" s="215" t="s">
        <v>1614</v>
      </c>
      <c r="P399" s="235">
        <v>55.7</v>
      </c>
      <c r="Q399" s="222"/>
    </row>
    <row r="400" spans="1:17" ht="34.5">
      <c r="A400" s="208" t="s">
        <v>1675</v>
      </c>
      <c r="B400" s="209" t="s">
        <v>57</v>
      </c>
      <c r="C400" s="227" t="s">
        <v>490</v>
      </c>
      <c r="D400" s="93" t="s">
        <v>92</v>
      </c>
      <c r="E400" s="209" t="s">
        <v>1610</v>
      </c>
      <c r="F400" s="209" t="s">
        <v>1611</v>
      </c>
      <c r="G400" s="210">
        <v>23</v>
      </c>
      <c r="H400" s="211" t="str">
        <f>VLOOKUP(G400,SCELTACONTRAENTE!$A$1:$B$18,2,0)</f>
        <v>23-AFFIDAMENTO IN ECONOMIA - AFFIDAMENTO DIRETTO</v>
      </c>
      <c r="I400" s="212" t="s">
        <v>1612</v>
      </c>
      <c r="J400" s="212" t="s">
        <v>1676</v>
      </c>
      <c r="K400" s="84">
        <v>16.54</v>
      </c>
      <c r="L400" s="85">
        <v>41485</v>
      </c>
      <c r="M400" s="221">
        <v>41485</v>
      </c>
      <c r="N400" s="85">
        <v>41485</v>
      </c>
      <c r="O400" s="215" t="s">
        <v>1614</v>
      </c>
      <c r="P400" s="235">
        <v>16.54</v>
      </c>
      <c r="Q400" s="222"/>
    </row>
    <row r="401" spans="1:17" ht="34.5">
      <c r="A401" s="208" t="s">
        <v>1677</v>
      </c>
      <c r="B401" s="209" t="s">
        <v>57</v>
      </c>
      <c r="C401" s="227" t="s">
        <v>490</v>
      </c>
      <c r="D401" s="93" t="s">
        <v>92</v>
      </c>
      <c r="E401" s="209" t="s">
        <v>1600</v>
      </c>
      <c r="F401" s="209" t="s">
        <v>1601</v>
      </c>
      <c r="G401" s="210">
        <v>8</v>
      </c>
      <c r="H401" s="211" t="str">
        <f>VLOOKUP(G401,SCELTACONTRAENTE!$A$1:$B$18,2,0)</f>
        <v>08-AFFIDAMENTO IN ECONOMIA - COTTIMO FIDUCIARIO</v>
      </c>
      <c r="I401" s="212" t="s">
        <v>1602</v>
      </c>
      <c r="J401" s="228">
        <v>41297</v>
      </c>
      <c r="K401" s="42">
        <v>7836</v>
      </c>
      <c r="L401" s="85">
        <v>41297</v>
      </c>
      <c r="M401" s="221">
        <v>41297</v>
      </c>
      <c r="N401" s="85">
        <v>41359</v>
      </c>
      <c r="O401" s="215" t="s">
        <v>1603</v>
      </c>
      <c r="P401" s="229">
        <v>7834.6</v>
      </c>
      <c r="Q401" s="222"/>
    </row>
    <row r="402" spans="1:17" ht="34.5">
      <c r="A402" s="208" t="s">
        <v>1678</v>
      </c>
      <c r="B402" s="209" t="s">
        <v>57</v>
      </c>
      <c r="C402" s="227" t="s">
        <v>490</v>
      </c>
      <c r="D402" s="93" t="s">
        <v>92</v>
      </c>
      <c r="E402" s="209" t="s">
        <v>1622</v>
      </c>
      <c r="F402" s="209" t="s">
        <v>1623</v>
      </c>
      <c r="G402" s="210">
        <v>8</v>
      </c>
      <c r="H402" s="211" t="str">
        <f>VLOOKUP(G402,SCELTACONTRAENTE!$A$1:$B$18,2,0)</f>
        <v>08-AFFIDAMENTO IN ECONOMIA - COTTIMO FIDUCIARIO</v>
      </c>
      <c r="I402" s="212" t="s">
        <v>1624</v>
      </c>
      <c r="J402" s="228">
        <v>41410</v>
      </c>
      <c r="K402" s="84">
        <v>3920</v>
      </c>
      <c r="L402" s="85">
        <v>41410</v>
      </c>
      <c r="M402" s="221">
        <v>41410</v>
      </c>
      <c r="N402" s="85">
        <v>41444</v>
      </c>
      <c r="O402" s="215" t="s">
        <v>1625</v>
      </c>
      <c r="P402" s="235">
        <v>3920</v>
      </c>
      <c r="Q402" s="222"/>
    </row>
    <row r="403" spans="1:17" ht="34.5">
      <c r="A403" s="115" t="s">
        <v>1679</v>
      </c>
      <c r="B403" s="208" t="s">
        <v>57</v>
      </c>
      <c r="C403" s="115" t="s">
        <v>35</v>
      </c>
      <c r="D403" s="115" t="s">
        <v>36</v>
      </c>
      <c r="E403" s="208" t="s">
        <v>1680</v>
      </c>
      <c r="F403" s="208" t="s">
        <v>1681</v>
      </c>
      <c r="G403" s="218">
        <v>23</v>
      </c>
      <c r="H403" s="239" t="str">
        <f>VLOOKUP(G403,SCELTACONTRAENTE!$A$1:$B$18,2,0)</f>
        <v>23-AFFIDAMENTO IN ECONOMIA - AFFIDAMENTO DIRETTO</v>
      </c>
      <c r="I403" s="110" t="s">
        <v>1680</v>
      </c>
      <c r="J403" s="240" t="s">
        <v>1682</v>
      </c>
      <c r="K403" s="219">
        <v>1156.4</v>
      </c>
      <c r="L403" s="220">
        <v>41423</v>
      </c>
      <c r="M403" s="221">
        <v>41423</v>
      </c>
      <c r="N403" s="221">
        <v>41435</v>
      </c>
      <c r="O403" s="123" t="s">
        <v>1683</v>
      </c>
      <c r="P403" s="216">
        <v>859.49</v>
      </c>
      <c r="Q403" s="232" t="s">
        <v>1684</v>
      </c>
    </row>
    <row r="404" spans="1:17" ht="34.5">
      <c r="A404" s="208" t="s">
        <v>1685</v>
      </c>
      <c r="B404" s="209" t="s">
        <v>57</v>
      </c>
      <c r="C404" s="227" t="s">
        <v>490</v>
      </c>
      <c r="D404" s="93" t="s">
        <v>92</v>
      </c>
      <c r="E404" s="209" t="s">
        <v>1622</v>
      </c>
      <c r="F404" s="209" t="s">
        <v>1623</v>
      </c>
      <c r="G404" s="210">
        <v>8</v>
      </c>
      <c r="H404" s="211" t="str">
        <f>VLOOKUP(G404,SCELTACONTRAENTE!$A$1:$B$18,2,0)</f>
        <v>08-AFFIDAMENTO IN ECONOMIA - COTTIMO FIDUCIARIO</v>
      </c>
      <c r="I404" s="212" t="s">
        <v>1624</v>
      </c>
      <c r="J404" s="228">
        <v>41410</v>
      </c>
      <c r="K404" s="84">
        <v>9800</v>
      </c>
      <c r="L404" s="85">
        <v>41410</v>
      </c>
      <c r="M404" s="221">
        <v>41410</v>
      </c>
      <c r="N404" s="85">
        <v>41439</v>
      </c>
      <c r="O404" s="215" t="s">
        <v>1625</v>
      </c>
      <c r="P404" s="235">
        <v>9800</v>
      </c>
      <c r="Q404" s="222"/>
    </row>
    <row r="405" spans="1:17" ht="34.5">
      <c r="A405" s="208" t="s">
        <v>1686</v>
      </c>
      <c r="B405" s="209" t="s">
        <v>57</v>
      </c>
      <c r="C405" s="227" t="s">
        <v>490</v>
      </c>
      <c r="D405" s="93" t="s">
        <v>92</v>
      </c>
      <c r="E405" s="209" t="s">
        <v>1585</v>
      </c>
      <c r="F405" s="209" t="s">
        <v>1586</v>
      </c>
      <c r="G405" s="210">
        <v>8</v>
      </c>
      <c r="H405" s="211" t="str">
        <f>VLOOKUP(G405,SCELTACONTRAENTE!$A$1:$B$18,2,0)</f>
        <v>08-AFFIDAMENTO IN ECONOMIA - COTTIMO FIDUCIARIO</v>
      </c>
      <c r="I405" s="212" t="s">
        <v>1587</v>
      </c>
      <c r="J405" s="228">
        <v>41324</v>
      </c>
      <c r="K405" s="42">
        <v>6100</v>
      </c>
      <c r="L405" s="85">
        <v>41324</v>
      </c>
      <c r="M405" s="221">
        <v>41324</v>
      </c>
      <c r="N405" s="85">
        <v>41359</v>
      </c>
      <c r="O405" s="215" t="s">
        <v>1588</v>
      </c>
      <c r="P405" s="229">
        <v>6100</v>
      </c>
      <c r="Q405" s="222"/>
    </row>
    <row r="406" spans="1:17" ht="34.5">
      <c r="A406" s="208" t="s">
        <v>1687</v>
      </c>
      <c r="B406" s="208" t="s">
        <v>57</v>
      </c>
      <c r="C406" s="230" t="s">
        <v>490</v>
      </c>
      <c r="D406" s="115" t="s">
        <v>92</v>
      </c>
      <c r="E406" s="208" t="s">
        <v>1590</v>
      </c>
      <c r="F406" s="208" t="s">
        <v>1591</v>
      </c>
      <c r="G406" s="218">
        <v>8</v>
      </c>
      <c r="H406" s="211" t="str">
        <f>VLOOKUP(G406,SCELTACONTRAENTE!$A$1:$B$18,2,0)</f>
        <v>08-AFFIDAMENTO IN ECONOMIA - COTTIMO FIDUCIARIO</v>
      </c>
      <c r="I406" s="212" t="s">
        <v>1592</v>
      </c>
      <c r="J406" s="228">
        <v>41345</v>
      </c>
      <c r="K406" s="42">
        <v>20000</v>
      </c>
      <c r="L406" s="231">
        <v>41345</v>
      </c>
      <c r="M406" s="221">
        <v>41345</v>
      </c>
      <c r="N406" s="231">
        <v>41363</v>
      </c>
      <c r="O406" s="221" t="s">
        <v>1593</v>
      </c>
      <c r="P406" s="229">
        <v>19993.79</v>
      </c>
      <c r="Q406" s="232"/>
    </row>
    <row r="407" spans="1:17" ht="34.5">
      <c r="A407" s="208" t="s">
        <v>1688</v>
      </c>
      <c r="B407" s="209" t="s">
        <v>57</v>
      </c>
      <c r="C407" s="227" t="s">
        <v>490</v>
      </c>
      <c r="D407" s="115" t="s">
        <v>92</v>
      </c>
      <c r="E407" s="208" t="s">
        <v>1628</v>
      </c>
      <c r="F407" s="208" t="s">
        <v>1629</v>
      </c>
      <c r="G407" s="218">
        <v>23</v>
      </c>
      <c r="H407" s="211" t="str">
        <f>VLOOKUP(G407,SCELTACONTRAENTE!$A$1:$B$18,2,0)</f>
        <v>23-AFFIDAMENTO IN ECONOMIA - AFFIDAMENTO DIRETTO</v>
      </c>
      <c r="I407" s="212" t="s">
        <v>1630</v>
      </c>
      <c r="J407" s="212" t="s">
        <v>1689</v>
      </c>
      <c r="K407" s="84">
        <v>1737</v>
      </c>
      <c r="L407" s="85">
        <v>41626</v>
      </c>
      <c r="M407" s="221">
        <v>41626</v>
      </c>
      <c r="N407" s="85">
        <v>41631</v>
      </c>
      <c r="O407" s="215" t="s">
        <v>1632</v>
      </c>
      <c r="P407" s="235">
        <v>1737</v>
      </c>
      <c r="Q407" s="222"/>
    </row>
    <row r="408" spans="1:17" ht="34.5">
      <c r="A408" s="208" t="s">
        <v>1690</v>
      </c>
      <c r="B408" s="208" t="s">
        <v>57</v>
      </c>
      <c r="C408" s="230" t="s">
        <v>490</v>
      </c>
      <c r="D408" s="115" t="s">
        <v>92</v>
      </c>
      <c r="E408" s="208" t="s">
        <v>1590</v>
      </c>
      <c r="F408" s="208" t="s">
        <v>1591</v>
      </c>
      <c r="G408" s="218">
        <v>8</v>
      </c>
      <c r="H408" s="211" t="str">
        <f>VLOOKUP(G408,SCELTACONTRAENTE!$A$1:$B$18,2,0)</f>
        <v>08-AFFIDAMENTO IN ECONOMIA - COTTIMO FIDUCIARIO</v>
      </c>
      <c r="I408" s="242" t="s">
        <v>1590</v>
      </c>
      <c r="J408" s="212" t="s">
        <v>1691</v>
      </c>
      <c r="K408" s="42">
        <v>1500</v>
      </c>
      <c r="L408" s="231">
        <v>41295</v>
      </c>
      <c r="M408" s="221">
        <v>41296</v>
      </c>
      <c r="N408" s="231">
        <v>41555</v>
      </c>
      <c r="O408" s="221" t="s">
        <v>1593</v>
      </c>
      <c r="P408" s="229">
        <v>1500</v>
      </c>
      <c r="Q408" s="232"/>
    </row>
    <row r="409" spans="1:17" ht="34.5">
      <c r="A409" s="208" t="s">
        <v>1692</v>
      </c>
      <c r="B409" s="208" t="s">
        <v>57</v>
      </c>
      <c r="C409" s="230" t="s">
        <v>490</v>
      </c>
      <c r="D409" s="115" t="s">
        <v>92</v>
      </c>
      <c r="E409" s="208" t="s">
        <v>1622</v>
      </c>
      <c r="F409" s="208" t="s">
        <v>1623</v>
      </c>
      <c r="G409" s="210">
        <v>8</v>
      </c>
      <c r="H409" s="211" t="str">
        <f>VLOOKUP(G409,SCELTACONTRAENTE!$A$1:$B$18,2,0)</f>
        <v>08-AFFIDAMENTO IN ECONOMIA - COTTIMO FIDUCIARIO</v>
      </c>
      <c r="I409" s="212" t="s">
        <v>1624</v>
      </c>
      <c r="J409" s="228">
        <v>41410</v>
      </c>
      <c r="K409" s="84">
        <v>7200</v>
      </c>
      <c r="L409" s="85">
        <v>41410</v>
      </c>
      <c r="M409" s="221">
        <v>41410</v>
      </c>
      <c r="N409" s="85">
        <v>41439</v>
      </c>
      <c r="O409" s="215" t="s">
        <v>1625</v>
      </c>
      <c r="P409" s="235">
        <v>7200</v>
      </c>
      <c r="Q409" s="222"/>
    </row>
    <row r="410" spans="1:17" ht="34.5">
      <c r="A410" s="208" t="s">
        <v>1693</v>
      </c>
      <c r="B410" s="209" t="s">
        <v>57</v>
      </c>
      <c r="C410" s="227" t="s">
        <v>490</v>
      </c>
      <c r="D410" s="93" t="s">
        <v>92</v>
      </c>
      <c r="E410" s="209" t="s">
        <v>1585</v>
      </c>
      <c r="F410" s="209" t="s">
        <v>1586</v>
      </c>
      <c r="G410" s="210">
        <v>8</v>
      </c>
      <c r="H410" s="211" t="str">
        <f>VLOOKUP(G410,SCELTACONTRAENTE!$A$1:$B$18,2,0)</f>
        <v>08-AFFIDAMENTO IN ECONOMIA - COTTIMO FIDUCIARIO</v>
      </c>
      <c r="I410" s="212" t="s">
        <v>1587</v>
      </c>
      <c r="J410" s="228">
        <v>41324</v>
      </c>
      <c r="K410" s="42">
        <v>7836</v>
      </c>
      <c r="L410" s="85">
        <v>41324</v>
      </c>
      <c r="M410" s="221">
        <v>41324</v>
      </c>
      <c r="N410" s="85">
        <v>41359</v>
      </c>
      <c r="O410" s="215" t="s">
        <v>1588</v>
      </c>
      <c r="P410" s="229">
        <v>7834.8</v>
      </c>
      <c r="Q410" s="222"/>
    </row>
    <row r="411" spans="1:17" ht="34.5">
      <c r="A411" s="208" t="s">
        <v>1694</v>
      </c>
      <c r="B411" s="209" t="s">
        <v>57</v>
      </c>
      <c r="C411" s="227" t="s">
        <v>490</v>
      </c>
      <c r="D411" s="93" t="s">
        <v>92</v>
      </c>
      <c r="E411" s="209" t="s">
        <v>1610</v>
      </c>
      <c r="F411" s="209" t="s">
        <v>1611</v>
      </c>
      <c r="G411" s="210">
        <v>23</v>
      </c>
      <c r="H411" s="211" t="str">
        <f>VLOOKUP(G411,SCELTACONTRAENTE!$A$1:$B$18,2,0)</f>
        <v>23-AFFIDAMENTO IN ECONOMIA - AFFIDAMENTO DIRETTO</v>
      </c>
      <c r="I411" s="212" t="s">
        <v>1612</v>
      </c>
      <c r="J411" s="212" t="s">
        <v>1695</v>
      </c>
      <c r="K411" s="84">
        <v>330</v>
      </c>
      <c r="L411" s="85">
        <v>41456</v>
      </c>
      <c r="M411" s="221">
        <v>41456</v>
      </c>
      <c r="N411" s="85">
        <v>41480</v>
      </c>
      <c r="O411" s="215" t="s">
        <v>1614</v>
      </c>
      <c r="P411" s="235">
        <v>330</v>
      </c>
      <c r="Q411" s="222"/>
    </row>
    <row r="412" spans="1:17" ht="34.5">
      <c r="A412" s="208" t="s">
        <v>1696</v>
      </c>
      <c r="B412" s="208" t="s">
        <v>57</v>
      </c>
      <c r="C412" s="230" t="s">
        <v>490</v>
      </c>
      <c r="D412" s="115" t="s">
        <v>491</v>
      </c>
      <c r="E412" s="208" t="s">
        <v>1697</v>
      </c>
      <c r="F412" s="208" t="s">
        <v>1698</v>
      </c>
      <c r="G412" s="218">
        <v>23</v>
      </c>
      <c r="H412" s="211" t="str">
        <f>VLOOKUP(G412,SCELTACONTRAENTE!$A$1:$B$18,2,0)</f>
        <v>23-AFFIDAMENTO IN ECONOMIA - AFFIDAMENTO DIRETTO</v>
      </c>
      <c r="I412" s="242" t="s">
        <v>1697</v>
      </c>
      <c r="J412" s="228">
        <v>41486</v>
      </c>
      <c r="K412" s="42">
        <v>4132.23</v>
      </c>
      <c r="L412" s="231">
        <v>41486</v>
      </c>
      <c r="M412" s="221">
        <v>41491</v>
      </c>
      <c r="N412" s="243" t="s">
        <v>712</v>
      </c>
      <c r="O412" s="221" t="s">
        <v>1699</v>
      </c>
      <c r="P412" s="229">
        <v>0</v>
      </c>
      <c r="Q412" s="232"/>
    </row>
    <row r="413" spans="1:17" ht="34.5">
      <c r="A413" s="115" t="s">
        <v>1700</v>
      </c>
      <c r="B413" s="93" t="s">
        <v>155</v>
      </c>
      <c r="C413" s="93" t="s">
        <v>35</v>
      </c>
      <c r="D413" s="115" t="s">
        <v>36</v>
      </c>
      <c r="E413" s="115" t="s">
        <v>156</v>
      </c>
      <c r="F413" s="236" t="s">
        <v>157</v>
      </c>
      <c r="G413" s="237">
        <v>23</v>
      </c>
      <c r="H413" s="81" t="str">
        <f>VLOOKUP(G413,SCELTACONTRAENTE!$A$1:$B$18,2,0)</f>
        <v>23-AFFIDAMENTO IN ECONOMIA - AFFIDAMENTO DIRETTO</v>
      </c>
      <c r="I413" s="82" t="s">
        <v>1701</v>
      </c>
      <c r="J413" s="212" t="s">
        <v>1702</v>
      </c>
      <c r="K413" s="84">
        <v>5531.88</v>
      </c>
      <c r="L413" s="85">
        <v>41444</v>
      </c>
      <c r="M413" s="86">
        <v>41457</v>
      </c>
      <c r="N413" s="85">
        <v>41486</v>
      </c>
      <c r="O413" s="86" t="s">
        <v>1620</v>
      </c>
      <c r="P413" s="235">
        <v>5531.88</v>
      </c>
      <c r="Q413" s="87"/>
    </row>
    <row r="414" spans="1:15" ht="45.75">
      <c r="A414" s="17" t="s">
        <v>1703</v>
      </c>
      <c r="C414" s="1" t="s">
        <v>35</v>
      </c>
      <c r="D414" s="1" t="s">
        <v>100</v>
      </c>
      <c r="E414" s="1" t="s">
        <v>1704</v>
      </c>
      <c r="F414" s="2" t="s">
        <v>1705</v>
      </c>
      <c r="G414" s="3">
        <v>4</v>
      </c>
      <c r="H414" s="4" t="str">
        <f>VLOOKUP(G414,SCELTACONTRAENTE!$A$1:$B$18,2,FALSE)</f>
        <v>04-PROCEDURA NEGOZIATA SENZA PREVIA PUBBLICAZIONE DEL BANDO</v>
      </c>
      <c r="I414" s="5" t="s">
        <v>1706</v>
      </c>
      <c r="K414" s="6">
        <v>39648.27</v>
      </c>
      <c r="L414" s="7">
        <v>41649</v>
      </c>
      <c r="O414" s="8" t="s">
        <v>1707</v>
      </c>
    </row>
    <row r="415" spans="1:15" ht="23.25">
      <c r="A415" s="17" t="s">
        <v>1708</v>
      </c>
      <c r="B415" s="17" t="s">
        <v>1709</v>
      </c>
      <c r="C415" s="1" t="s">
        <v>35</v>
      </c>
      <c r="D415" s="1" t="s">
        <v>36</v>
      </c>
      <c r="E415" s="1" t="s">
        <v>1710</v>
      </c>
      <c r="F415" s="2" t="s">
        <v>1711</v>
      </c>
      <c r="G415" s="3">
        <v>4</v>
      </c>
      <c r="H415" s="4" t="str">
        <f>VLOOKUP(G415,SCELTACONTRAENTE!$A$1:$B$18,2,FALSE)</f>
        <v>04-PROCEDURA NEGOZIATA SENZA PREVIA PUBBLICAZIONE DEL BANDO</v>
      </c>
      <c r="O415" s="8" t="s">
        <v>1712</v>
      </c>
    </row>
    <row r="416" spans="1:15" ht="23.25">
      <c r="A416" s="1" t="s">
        <v>1713</v>
      </c>
      <c r="C416" s="1" t="s">
        <v>35</v>
      </c>
      <c r="D416" s="1" t="s">
        <v>58</v>
      </c>
      <c r="E416" s="1" t="s">
        <v>1714</v>
      </c>
      <c r="F416" s="2" t="s">
        <v>1715</v>
      </c>
      <c r="G416" s="3">
        <v>4</v>
      </c>
      <c r="H416" s="4" t="str">
        <f>VLOOKUP(G416,SCELTACONTRAENTE!$A$1:$B$18,2,FALSE)</f>
        <v>04-PROCEDURA NEGOZIATA SENZA PREVIA PUBBLICAZIONE DEL BANDO</v>
      </c>
      <c r="I416" s="5" t="s">
        <v>1714</v>
      </c>
      <c r="K416" s="6">
        <v>363114.75</v>
      </c>
      <c r="L416" s="7">
        <v>41619</v>
      </c>
      <c r="O416" s="8" t="s">
        <v>1716</v>
      </c>
    </row>
    <row r="417" spans="1:15" ht="23.25">
      <c r="A417" s="17" t="s">
        <v>1717</v>
      </c>
      <c r="C417" s="1" t="s">
        <v>35</v>
      </c>
      <c r="D417" s="1" t="s">
        <v>1718</v>
      </c>
      <c r="E417" s="1" t="s">
        <v>1719</v>
      </c>
      <c r="F417" s="2" t="s">
        <v>1720</v>
      </c>
      <c r="G417" s="3">
        <v>4</v>
      </c>
      <c r="H417" s="4" t="str">
        <f>VLOOKUP(G417,SCELTACONTRAENTE!$A$1:$B$18,2,FALSE)</f>
        <v>04-PROCEDURA NEGOZIATA SENZA PREVIA PUBBLICAZIONE DEL BANDO</v>
      </c>
      <c r="I417" s="5" t="s">
        <v>1719</v>
      </c>
      <c r="J417" s="5" t="s">
        <v>1721</v>
      </c>
      <c r="K417" s="6">
        <v>48458.34</v>
      </c>
      <c r="L417" s="7">
        <v>41617</v>
      </c>
      <c r="O417" s="8" t="s">
        <v>1722</v>
      </c>
    </row>
    <row r="418" spans="1:15" ht="23.25">
      <c r="A418" s="17" t="s">
        <v>1723</v>
      </c>
      <c r="B418" s="17" t="s">
        <v>1724</v>
      </c>
      <c r="C418" s="1" t="s">
        <v>35</v>
      </c>
      <c r="D418" s="1" t="s">
        <v>100</v>
      </c>
      <c r="E418" s="1" t="s">
        <v>1725</v>
      </c>
      <c r="F418" s="2" t="s">
        <v>1726</v>
      </c>
      <c r="G418" s="3">
        <v>1</v>
      </c>
      <c r="H418" s="4" t="str">
        <f>VLOOKUP(G418,SCELTACONTRAENTE!$A$1:$B$18,2,FALSE)</f>
        <v>01- PROCEDURA APERTA</v>
      </c>
      <c r="K418" s="6">
        <v>600519.33</v>
      </c>
      <c r="O418" s="8" t="s">
        <v>1727</v>
      </c>
    </row>
    <row r="419" spans="1:16" ht="12.75">
      <c r="A419" s="244" t="s">
        <v>1728</v>
      </c>
      <c r="B419" s="244"/>
      <c r="C419" s="174" t="s">
        <v>1058</v>
      </c>
      <c r="D419" s="244" t="s">
        <v>1059</v>
      </c>
      <c r="E419" s="244" t="s">
        <v>1729</v>
      </c>
      <c r="F419" s="244" t="s">
        <v>1730</v>
      </c>
      <c r="G419" s="245">
        <v>8</v>
      </c>
      <c r="H419" s="4" t="str">
        <f>VLOOKUP(G419,SCELTACONTRAENTE!$A$1:$B$18,2,FALSE)</f>
        <v>08-AFFIDAMENTO IN ECONOMIA - COTTIMO FIDUCIARIO</v>
      </c>
      <c r="I419" s="5" t="s">
        <v>1731</v>
      </c>
      <c r="J419" s="5" t="s">
        <v>1732</v>
      </c>
      <c r="K419" s="6">
        <v>87.76</v>
      </c>
      <c r="O419" s="8" t="s">
        <v>1733</v>
      </c>
      <c r="P419" s="9">
        <v>4386.31</v>
      </c>
    </row>
    <row r="420" spans="1:16" ht="12.75">
      <c r="A420" s="244" t="s">
        <v>1734</v>
      </c>
      <c r="B420" s="244"/>
      <c r="C420" s="174" t="s">
        <v>1058</v>
      </c>
      <c r="D420" s="244" t="s">
        <v>1059</v>
      </c>
      <c r="E420" s="244" t="s">
        <v>1729</v>
      </c>
      <c r="F420" s="244" t="s">
        <v>1730</v>
      </c>
      <c r="G420" s="245">
        <v>8</v>
      </c>
      <c r="H420" s="4" t="str">
        <f>VLOOKUP(G420,SCELTACONTRAENTE!$A$1:$B$18,2,FALSE)</f>
        <v>08-AFFIDAMENTO IN ECONOMIA - COTTIMO FIDUCIARIO</v>
      </c>
      <c r="I420" s="5" t="s">
        <v>1731</v>
      </c>
      <c r="J420" s="5" t="s">
        <v>1732</v>
      </c>
      <c r="K420" s="6">
        <v>282.63</v>
      </c>
      <c r="O420" s="8" t="s">
        <v>1733</v>
      </c>
      <c r="P420" s="9">
        <v>4386.31</v>
      </c>
    </row>
    <row r="421" spans="1:16" ht="12.75">
      <c r="A421" s="244" t="s">
        <v>1735</v>
      </c>
      <c r="B421" s="244"/>
      <c r="C421" s="174" t="s">
        <v>1058</v>
      </c>
      <c r="D421" s="244" t="s">
        <v>1059</v>
      </c>
      <c r="E421" s="244" t="s">
        <v>1729</v>
      </c>
      <c r="F421" s="244" t="s">
        <v>1730</v>
      </c>
      <c r="G421" s="245">
        <v>8</v>
      </c>
      <c r="H421" s="4" t="str">
        <f>VLOOKUP(G421,SCELTACONTRAENTE!$A$1:$B$18,2,FALSE)</f>
        <v>08-AFFIDAMENTO IN ECONOMIA - COTTIMO FIDUCIARIO</v>
      </c>
      <c r="I421" s="5" t="s">
        <v>1731</v>
      </c>
      <c r="J421" s="5" t="s">
        <v>1732</v>
      </c>
      <c r="K421" s="6">
        <v>5297.67</v>
      </c>
      <c r="O421" s="8" t="s">
        <v>1733</v>
      </c>
      <c r="P421" s="9">
        <v>4386.31</v>
      </c>
    </row>
    <row r="422" spans="1:16" ht="23.25">
      <c r="A422" s="244" t="s">
        <v>1736</v>
      </c>
      <c r="B422" s="244"/>
      <c r="C422" s="246" t="s">
        <v>1058</v>
      </c>
      <c r="D422" s="244" t="s">
        <v>1059</v>
      </c>
      <c r="E422" s="244"/>
      <c r="F422" s="244" t="s">
        <v>1737</v>
      </c>
      <c r="G422" s="245">
        <v>23</v>
      </c>
      <c r="H422" s="4" t="str">
        <f>VLOOKUP(G422,SCELTACONTRAENTE!$A$1:$B$18,2,FALSE)</f>
        <v>23-AFFIDAMENTO IN ECONOMIA - AFFIDAMENTO DIRETTO</v>
      </c>
      <c r="J422" s="5" t="s">
        <v>1738</v>
      </c>
      <c r="K422" s="6">
        <v>74.38</v>
      </c>
      <c r="O422" s="8" t="s">
        <v>1739</v>
      </c>
      <c r="P422" s="9">
        <v>74.38</v>
      </c>
    </row>
    <row r="423" spans="1:16" ht="23.25">
      <c r="A423" s="244" t="s">
        <v>1740</v>
      </c>
      <c r="B423" s="244"/>
      <c r="C423" s="246" t="s">
        <v>1058</v>
      </c>
      <c r="D423" s="244" t="s">
        <v>1059</v>
      </c>
      <c r="E423" s="244"/>
      <c r="F423" s="244" t="s">
        <v>1741</v>
      </c>
      <c r="G423" s="245">
        <v>23</v>
      </c>
      <c r="H423" s="4" t="str">
        <f>VLOOKUP(G423,SCELTACONTRAENTE!$A$1:$B$18,2,FALSE)</f>
        <v>23-AFFIDAMENTO IN ECONOMIA - AFFIDAMENTO DIRETTO</v>
      </c>
      <c r="J423" s="5" t="s">
        <v>1742</v>
      </c>
      <c r="K423" s="6">
        <v>1146.09</v>
      </c>
      <c r="O423" s="8" t="s">
        <v>1739</v>
      </c>
      <c r="P423" s="9">
        <v>1146.09</v>
      </c>
    </row>
    <row r="424" spans="1:16" ht="23.25">
      <c r="A424" s="244" t="s">
        <v>1743</v>
      </c>
      <c r="B424" s="244"/>
      <c r="C424" s="246" t="s">
        <v>1058</v>
      </c>
      <c r="D424" s="244" t="s">
        <v>1059</v>
      </c>
      <c r="E424" s="244"/>
      <c r="F424" s="244" t="s">
        <v>1744</v>
      </c>
      <c r="G424" s="245">
        <v>23</v>
      </c>
      <c r="H424" s="4" t="str">
        <f>VLOOKUP(G424,SCELTACONTRAENTE!$A$1:$B$18,2,FALSE)</f>
        <v>23-AFFIDAMENTO IN ECONOMIA - AFFIDAMENTO DIRETTO</v>
      </c>
      <c r="J424" s="5" t="s">
        <v>1745</v>
      </c>
      <c r="K424" s="6">
        <v>982.76</v>
      </c>
      <c r="O424" s="8" t="s">
        <v>1739</v>
      </c>
      <c r="P424" s="9">
        <v>982.76</v>
      </c>
    </row>
    <row r="425" spans="1:16" ht="23.25">
      <c r="A425" s="244" t="s">
        <v>1746</v>
      </c>
      <c r="B425" s="244"/>
      <c r="C425" s="246" t="s">
        <v>1058</v>
      </c>
      <c r="D425" s="244" t="s">
        <v>1059</v>
      </c>
      <c r="E425" s="244"/>
      <c r="F425" s="244" t="s">
        <v>1747</v>
      </c>
      <c r="G425" s="245">
        <v>23</v>
      </c>
      <c r="H425" s="4" t="str">
        <f>VLOOKUP(G425,SCELTACONTRAENTE!$A$1:$B$18,2,FALSE)</f>
        <v>23-AFFIDAMENTO IN ECONOMIA - AFFIDAMENTO DIRETTO</v>
      </c>
      <c r="J425" s="5" t="s">
        <v>1748</v>
      </c>
      <c r="K425" s="6">
        <v>892.92</v>
      </c>
      <c r="O425" s="8" t="s">
        <v>1739</v>
      </c>
      <c r="P425" s="9">
        <v>892.92</v>
      </c>
    </row>
    <row r="426" spans="1:16" ht="23.25">
      <c r="A426" s="244" t="s">
        <v>1749</v>
      </c>
      <c r="B426" s="244"/>
      <c r="C426" s="247" t="s">
        <v>1058</v>
      </c>
      <c r="D426" s="244" t="s">
        <v>1059</v>
      </c>
      <c r="E426" s="244"/>
      <c r="F426" s="244" t="s">
        <v>1750</v>
      </c>
      <c r="G426" s="245">
        <v>23</v>
      </c>
      <c r="H426" s="4" t="str">
        <f>VLOOKUP(G426,SCELTACONTRAENTE!$A$1:$B$18,2,FALSE)</f>
        <v>23-AFFIDAMENTO IN ECONOMIA - AFFIDAMENTO DIRETTO</v>
      </c>
      <c r="J426" s="5" t="s">
        <v>1751</v>
      </c>
      <c r="K426" s="6">
        <v>122</v>
      </c>
      <c r="O426" s="8" t="s">
        <v>1752</v>
      </c>
      <c r="P426" s="9">
        <v>122</v>
      </c>
    </row>
    <row r="427" spans="1:16" ht="23.25">
      <c r="A427" s="244" t="s">
        <v>1753</v>
      </c>
      <c r="B427" s="244"/>
      <c r="C427" s="247" t="s">
        <v>1058</v>
      </c>
      <c r="D427" s="244" t="s">
        <v>1059</v>
      </c>
      <c r="E427" s="244"/>
      <c r="F427" s="244" t="s">
        <v>1741</v>
      </c>
      <c r="G427" s="245">
        <v>23</v>
      </c>
      <c r="H427" s="4" t="str">
        <f>VLOOKUP(G427,SCELTACONTRAENTE!$A$1:$B$18,2,FALSE)</f>
        <v>23-AFFIDAMENTO IN ECONOMIA - AFFIDAMENTO DIRETTO</v>
      </c>
      <c r="J427" s="5" t="s">
        <v>1754</v>
      </c>
      <c r="K427" s="6">
        <v>385.12</v>
      </c>
      <c r="O427" s="8" t="s">
        <v>1755</v>
      </c>
      <c r="P427" s="9">
        <v>385.12</v>
      </c>
    </row>
    <row r="428" spans="1:16" ht="23.25">
      <c r="A428" s="244" t="s">
        <v>1756</v>
      </c>
      <c r="B428" s="244"/>
      <c r="C428" s="248" t="s">
        <v>1058</v>
      </c>
      <c r="D428" s="244" t="s">
        <v>1059</v>
      </c>
      <c r="E428" s="244"/>
      <c r="F428" s="244" t="s">
        <v>1757</v>
      </c>
      <c r="G428" s="245">
        <v>23</v>
      </c>
      <c r="H428" s="4" t="str">
        <f>VLOOKUP(G428,SCELTACONTRAENTE!$A$1:$B$18,2,FALSE)</f>
        <v>23-AFFIDAMENTO IN ECONOMIA - AFFIDAMENTO DIRETTO</v>
      </c>
      <c r="J428" s="5" t="s">
        <v>1758</v>
      </c>
      <c r="K428" s="6">
        <v>200.87</v>
      </c>
      <c r="O428" s="8" t="s">
        <v>1752</v>
      </c>
      <c r="P428" s="9">
        <v>200.87</v>
      </c>
    </row>
    <row r="429" spans="1:16" ht="23.25">
      <c r="A429" s="244" t="s">
        <v>1759</v>
      </c>
      <c r="B429" s="244"/>
      <c r="C429" s="249" t="s">
        <v>1058</v>
      </c>
      <c r="D429" s="244" t="s">
        <v>1059</v>
      </c>
      <c r="E429" s="32"/>
      <c r="F429" s="244" t="s">
        <v>1741</v>
      </c>
      <c r="G429" s="245">
        <v>23</v>
      </c>
      <c r="H429" s="4" t="str">
        <f>VLOOKUP(G429,SCELTACONTRAENTE!$A$1:$B$18,2,FALSE)</f>
        <v>23-AFFIDAMENTO IN ECONOMIA - AFFIDAMENTO DIRETTO</v>
      </c>
      <c r="J429" s="5" t="s">
        <v>1760</v>
      </c>
      <c r="K429" s="6">
        <v>121.63</v>
      </c>
      <c r="O429" s="8" t="s">
        <v>1761</v>
      </c>
      <c r="P429" s="9">
        <v>121.63</v>
      </c>
    </row>
    <row r="430" spans="1:16" ht="23.25">
      <c r="A430" s="244" t="s">
        <v>1762</v>
      </c>
      <c r="B430" s="244"/>
      <c r="C430" s="249" t="s">
        <v>1058</v>
      </c>
      <c r="D430" s="244" t="s">
        <v>1059</v>
      </c>
      <c r="E430" s="244"/>
      <c r="F430" s="244" t="s">
        <v>1741</v>
      </c>
      <c r="G430" s="245">
        <v>23</v>
      </c>
      <c r="H430" s="4" t="str">
        <f>VLOOKUP(G430,SCELTACONTRAENTE!$A$1:$B$18,2,FALSE)</f>
        <v>23-AFFIDAMENTO IN ECONOMIA - AFFIDAMENTO DIRETTO</v>
      </c>
      <c r="J430" s="5" t="s">
        <v>1763</v>
      </c>
      <c r="K430" s="6">
        <v>409.76</v>
      </c>
      <c r="O430" s="8" t="s">
        <v>1761</v>
      </c>
      <c r="P430" s="9">
        <v>409.76</v>
      </c>
    </row>
    <row r="431" spans="1:16" ht="23.25">
      <c r="A431" s="244" t="s">
        <v>1764</v>
      </c>
      <c r="B431" s="244"/>
      <c r="C431" s="249" t="s">
        <v>1058</v>
      </c>
      <c r="D431" s="244" t="s">
        <v>1059</v>
      </c>
      <c r="E431" s="244"/>
      <c r="F431" s="244" t="s">
        <v>1741</v>
      </c>
      <c r="G431" s="245">
        <v>23</v>
      </c>
      <c r="H431" s="4" t="str">
        <f>VLOOKUP(G431,SCELTACONTRAENTE!$A$1:$B$18,2,FALSE)</f>
        <v>23-AFFIDAMENTO IN ECONOMIA - AFFIDAMENTO DIRETTO</v>
      </c>
      <c r="J431" s="5" t="s">
        <v>1765</v>
      </c>
      <c r="K431" s="6">
        <v>567.55</v>
      </c>
      <c r="O431" s="8" t="s">
        <v>1766</v>
      </c>
      <c r="P431" s="9">
        <v>567.55</v>
      </c>
    </row>
    <row r="432" spans="1:16" ht="12.75">
      <c r="A432" s="244" t="s">
        <v>1767</v>
      </c>
      <c r="B432" s="244"/>
      <c r="C432" s="250" t="s">
        <v>1058</v>
      </c>
      <c r="D432" s="244" t="s">
        <v>1059</v>
      </c>
      <c r="E432" s="251" t="s">
        <v>1729</v>
      </c>
      <c r="F432" s="251" t="s">
        <v>1768</v>
      </c>
      <c r="G432" s="252">
        <v>8</v>
      </c>
      <c r="H432" s="4" t="str">
        <f>VLOOKUP(G432,SCELTACONTRAENTE!$A$1:$B$18,2,FALSE)</f>
        <v>08-AFFIDAMENTO IN ECONOMIA - COTTIMO FIDUCIARIO</v>
      </c>
      <c r="I432" s="5" t="s">
        <v>1769</v>
      </c>
      <c r="K432" s="6">
        <v>140.69</v>
      </c>
      <c r="O432" s="8" t="s">
        <v>1770</v>
      </c>
      <c r="P432" s="9">
        <v>140.69</v>
      </c>
    </row>
    <row r="433" spans="1:16" ht="12.75">
      <c r="A433" s="244" t="s">
        <v>1771</v>
      </c>
      <c r="B433" s="244"/>
      <c r="C433" s="250" t="s">
        <v>1058</v>
      </c>
      <c r="D433" s="244" t="s">
        <v>1059</v>
      </c>
      <c r="E433" s="251" t="s">
        <v>1729</v>
      </c>
      <c r="F433" s="251" t="s">
        <v>1768</v>
      </c>
      <c r="G433" s="252">
        <v>8</v>
      </c>
      <c r="H433" s="4" t="str">
        <f>VLOOKUP(G433,SCELTACONTRAENTE!$A$1:$B$18,2,FALSE)</f>
        <v>08-AFFIDAMENTO IN ECONOMIA - COTTIMO FIDUCIARIO</v>
      </c>
      <c r="I433" s="5" t="s">
        <v>1769</v>
      </c>
      <c r="K433" s="6">
        <v>153.94</v>
      </c>
      <c r="O433" s="8" t="s">
        <v>1770</v>
      </c>
      <c r="P433" s="9">
        <v>153.94</v>
      </c>
    </row>
    <row r="434" spans="1:16" ht="12.75">
      <c r="A434" s="244" t="s">
        <v>1772</v>
      </c>
      <c r="B434" s="244"/>
      <c r="C434" s="250" t="s">
        <v>1058</v>
      </c>
      <c r="D434" s="244" t="s">
        <v>1059</v>
      </c>
      <c r="E434" s="251" t="s">
        <v>1729</v>
      </c>
      <c r="F434" s="251" t="s">
        <v>1768</v>
      </c>
      <c r="G434" s="252">
        <v>8</v>
      </c>
      <c r="H434" s="4" t="str">
        <f>VLOOKUP(G434,SCELTACONTRAENTE!$A$1:$B$18,2,FALSE)</f>
        <v>08-AFFIDAMENTO IN ECONOMIA - COTTIMO FIDUCIARIO</v>
      </c>
      <c r="I434" s="5" t="s">
        <v>1769</v>
      </c>
      <c r="K434" s="6">
        <v>340</v>
      </c>
      <c r="O434" s="8" t="s">
        <v>1770</v>
      </c>
      <c r="P434" s="9">
        <v>340</v>
      </c>
    </row>
    <row r="435" spans="1:16" ht="12.75">
      <c r="A435" s="244" t="s">
        <v>1773</v>
      </c>
      <c r="B435" s="244"/>
      <c r="C435" s="250" t="s">
        <v>1058</v>
      </c>
      <c r="D435" s="244" t="s">
        <v>1059</v>
      </c>
      <c r="E435" s="251" t="s">
        <v>1729</v>
      </c>
      <c r="F435" s="251" t="s">
        <v>1768</v>
      </c>
      <c r="G435" s="252">
        <v>8</v>
      </c>
      <c r="H435" s="4" t="str">
        <f>VLOOKUP(G435,SCELTACONTRAENTE!$A$1:$B$18,2,FALSE)</f>
        <v>08-AFFIDAMENTO IN ECONOMIA - COTTIMO FIDUCIARIO</v>
      </c>
      <c r="I435" s="5" t="s">
        <v>1769</v>
      </c>
      <c r="K435" s="6">
        <v>210</v>
      </c>
      <c r="O435" s="8" t="s">
        <v>1770</v>
      </c>
      <c r="P435" s="9">
        <v>210</v>
      </c>
    </row>
    <row r="436" spans="1:16" ht="12.75">
      <c r="A436" s="253" t="s">
        <v>1774</v>
      </c>
      <c r="B436" s="253"/>
      <c r="C436" s="250" t="s">
        <v>1058</v>
      </c>
      <c r="D436" s="244" t="s">
        <v>1059</v>
      </c>
      <c r="E436" s="251" t="s">
        <v>1729</v>
      </c>
      <c r="F436" s="251" t="s">
        <v>1768</v>
      </c>
      <c r="G436" s="252">
        <v>8</v>
      </c>
      <c r="H436" s="4" t="str">
        <f>VLOOKUP(G436,SCELTACONTRAENTE!$A$1:$B$18,2,FALSE)</f>
        <v>08-AFFIDAMENTO IN ECONOMIA - COTTIMO FIDUCIARIO</v>
      </c>
      <c r="I436" s="5" t="s">
        <v>1769</v>
      </c>
      <c r="K436" s="6">
        <v>85.18</v>
      </c>
      <c r="O436" s="8" t="s">
        <v>1770</v>
      </c>
      <c r="P436" s="9">
        <v>85.18</v>
      </c>
    </row>
    <row r="437" spans="1:16" ht="12.75">
      <c r="A437" s="244" t="s">
        <v>1775</v>
      </c>
      <c r="B437" s="244"/>
      <c r="C437" s="250" t="s">
        <v>1058</v>
      </c>
      <c r="D437" s="244" t="s">
        <v>1059</v>
      </c>
      <c r="E437" s="251" t="s">
        <v>1729</v>
      </c>
      <c r="F437" s="251" t="s">
        <v>1768</v>
      </c>
      <c r="G437" s="252">
        <v>8</v>
      </c>
      <c r="H437" s="4" t="str">
        <f>VLOOKUP(G437,SCELTACONTRAENTE!$A$1:$B$18,2,FALSE)</f>
        <v>08-AFFIDAMENTO IN ECONOMIA - COTTIMO FIDUCIARIO</v>
      </c>
      <c r="I437" s="5" t="s">
        <v>1769</v>
      </c>
      <c r="K437" s="6">
        <v>135.96</v>
      </c>
      <c r="O437" s="8" t="s">
        <v>1770</v>
      </c>
      <c r="P437" s="9">
        <v>135.96</v>
      </c>
    </row>
    <row r="438" spans="1:16" ht="12.75">
      <c r="A438" s="244" t="s">
        <v>1776</v>
      </c>
      <c r="B438" s="244"/>
      <c r="C438" s="250" t="s">
        <v>1058</v>
      </c>
      <c r="D438" s="244" t="s">
        <v>1059</v>
      </c>
      <c r="E438" s="251" t="s">
        <v>1729</v>
      </c>
      <c r="F438" s="251" t="s">
        <v>1768</v>
      </c>
      <c r="G438" s="252">
        <v>8</v>
      </c>
      <c r="H438" s="4" t="str">
        <f>VLOOKUP(G438,SCELTACONTRAENTE!$A$1:$B$18,2,FALSE)</f>
        <v>08-AFFIDAMENTO IN ECONOMIA - COTTIMO FIDUCIARIO</v>
      </c>
      <c r="I438" s="5" t="s">
        <v>1769</v>
      </c>
      <c r="K438" s="6">
        <v>516.29</v>
      </c>
      <c r="O438" s="8" t="s">
        <v>1770</v>
      </c>
      <c r="P438" s="9">
        <v>516.29</v>
      </c>
    </row>
    <row r="439" spans="1:16" ht="12.75">
      <c r="A439" s="244" t="s">
        <v>1777</v>
      </c>
      <c r="B439" s="244"/>
      <c r="C439" s="250" t="s">
        <v>1058</v>
      </c>
      <c r="D439" s="244" t="s">
        <v>1059</v>
      </c>
      <c r="E439" s="251" t="s">
        <v>1729</v>
      </c>
      <c r="F439" s="251" t="s">
        <v>1768</v>
      </c>
      <c r="G439" s="252">
        <v>8</v>
      </c>
      <c r="H439" s="4" t="str">
        <f>VLOOKUP(G439,SCELTACONTRAENTE!$A$1:$B$18,2,FALSE)</f>
        <v>08-AFFIDAMENTO IN ECONOMIA - COTTIMO FIDUCIARIO</v>
      </c>
      <c r="I439" s="5" t="s">
        <v>1769</v>
      </c>
      <c r="K439" s="6">
        <v>218.7</v>
      </c>
      <c r="O439" s="8" t="s">
        <v>1770</v>
      </c>
      <c r="P439" s="9">
        <v>218.7</v>
      </c>
    </row>
    <row r="440" spans="1:16" ht="12.75">
      <c r="A440" s="244" t="s">
        <v>1778</v>
      </c>
      <c r="B440" s="244"/>
      <c r="C440" s="250" t="s">
        <v>1058</v>
      </c>
      <c r="D440" s="244" t="s">
        <v>1059</v>
      </c>
      <c r="E440" s="251" t="s">
        <v>1729</v>
      </c>
      <c r="F440" s="251" t="s">
        <v>1768</v>
      </c>
      <c r="G440" s="252">
        <v>8</v>
      </c>
      <c r="H440" s="4" t="str">
        <f>VLOOKUP(G440,SCELTACONTRAENTE!$A$1:$B$18,2,FALSE)</f>
        <v>08-AFFIDAMENTO IN ECONOMIA - COTTIMO FIDUCIARIO</v>
      </c>
      <c r="I440" s="5" t="s">
        <v>1769</v>
      </c>
      <c r="K440" s="6">
        <v>377.81</v>
      </c>
      <c r="O440" s="8" t="s">
        <v>1770</v>
      </c>
      <c r="P440" s="9">
        <v>377.81</v>
      </c>
    </row>
    <row r="441" spans="1:16" ht="12.75">
      <c r="A441" s="244" t="s">
        <v>1779</v>
      </c>
      <c r="B441" s="244"/>
      <c r="C441" s="250" t="s">
        <v>1058</v>
      </c>
      <c r="D441" s="244" t="s">
        <v>1059</v>
      </c>
      <c r="E441" s="251" t="s">
        <v>1729</v>
      </c>
      <c r="F441" s="251" t="s">
        <v>1768</v>
      </c>
      <c r="G441" s="252">
        <v>8</v>
      </c>
      <c r="H441" s="4" t="str">
        <f>VLOOKUP(G441,SCELTACONTRAENTE!$A$1:$B$18,2,FALSE)</f>
        <v>08-AFFIDAMENTO IN ECONOMIA - COTTIMO FIDUCIARIO</v>
      </c>
      <c r="I441" s="5" t="s">
        <v>1769</v>
      </c>
      <c r="K441" s="6">
        <v>99.17</v>
      </c>
      <c r="O441" s="8" t="s">
        <v>1770</v>
      </c>
      <c r="P441" s="9">
        <v>99.17</v>
      </c>
    </row>
    <row r="442" spans="1:16" ht="12.75">
      <c r="A442" s="244" t="s">
        <v>1778</v>
      </c>
      <c r="B442" s="244"/>
      <c r="C442" s="250" t="s">
        <v>1058</v>
      </c>
      <c r="D442" s="244" t="s">
        <v>1059</v>
      </c>
      <c r="E442" s="251" t="s">
        <v>1729</v>
      </c>
      <c r="F442" s="251" t="s">
        <v>1768</v>
      </c>
      <c r="G442" s="252">
        <v>8</v>
      </c>
      <c r="H442" s="4" t="str">
        <f>VLOOKUP(G442,SCELTACONTRAENTE!$A$1:$B$18,2,FALSE)</f>
        <v>08-AFFIDAMENTO IN ECONOMIA - COTTIMO FIDUCIARIO</v>
      </c>
      <c r="I442" s="5" t="s">
        <v>1769</v>
      </c>
      <c r="K442" s="6">
        <v>192.8</v>
      </c>
      <c r="O442" s="8" t="s">
        <v>1780</v>
      </c>
      <c r="P442" s="9">
        <v>192.8</v>
      </c>
    </row>
    <row r="443" spans="1:16" ht="23.25">
      <c r="A443" s="244" t="s">
        <v>1781</v>
      </c>
      <c r="B443" s="244"/>
      <c r="C443" s="250" t="s">
        <v>1058</v>
      </c>
      <c r="D443" s="244" t="s">
        <v>1059</v>
      </c>
      <c r="E443" s="244"/>
      <c r="F443" s="244" t="s">
        <v>1741</v>
      </c>
      <c r="G443" s="245">
        <v>23</v>
      </c>
      <c r="H443" s="4" t="str">
        <f>VLOOKUP(G443,SCELTACONTRAENTE!$A$1:$B$18,2,FALSE)</f>
        <v>23-AFFIDAMENTO IN ECONOMIA - AFFIDAMENTO DIRETTO</v>
      </c>
      <c r="J443" s="5" t="s">
        <v>1782</v>
      </c>
      <c r="K443" s="6">
        <v>52</v>
      </c>
      <c r="O443" s="8" t="s">
        <v>1766</v>
      </c>
      <c r="P443" s="9">
        <v>52</v>
      </c>
    </row>
    <row r="444" spans="1:16" ht="23.25">
      <c r="A444" s="244" t="s">
        <v>291</v>
      </c>
      <c r="B444" s="244"/>
      <c r="C444" s="254" t="s">
        <v>1058</v>
      </c>
      <c r="D444" s="244" t="s">
        <v>1059</v>
      </c>
      <c r="E444" s="244" t="s">
        <v>1783</v>
      </c>
      <c r="F444" s="255" t="s">
        <v>1784</v>
      </c>
      <c r="G444" s="245">
        <v>1</v>
      </c>
      <c r="H444" s="4" t="str">
        <f>VLOOKUP(G444,SCELTACONTRAENTE!$A$1:$B$18,2,FALSE)</f>
        <v>01- PROCEDURA APERTA</v>
      </c>
      <c r="I444" s="5" t="s">
        <v>1785</v>
      </c>
      <c r="J444" s="5" t="s">
        <v>1786</v>
      </c>
      <c r="K444" s="6" t="s">
        <v>1787</v>
      </c>
      <c r="O444" s="8" t="s">
        <v>1788</v>
      </c>
      <c r="P444" s="9">
        <v>12500</v>
      </c>
    </row>
    <row r="445" spans="1:16" ht="23.25">
      <c r="A445" s="244" t="s">
        <v>1789</v>
      </c>
      <c r="B445" s="244"/>
      <c r="C445" s="256" t="s">
        <v>1058</v>
      </c>
      <c r="D445" s="244" t="s">
        <v>1059</v>
      </c>
      <c r="E445" s="244"/>
      <c r="F445" s="255" t="s">
        <v>1790</v>
      </c>
      <c r="G445" s="245">
        <v>23</v>
      </c>
      <c r="H445" s="4" t="str">
        <f>VLOOKUP(G445,SCELTACONTRAENTE!$A$1:$B$18,2,FALSE)</f>
        <v>23-AFFIDAMENTO IN ECONOMIA - AFFIDAMENTO DIRETTO</v>
      </c>
      <c r="I445" s="5" t="s">
        <v>1791</v>
      </c>
      <c r="J445" s="5" t="s">
        <v>1792</v>
      </c>
      <c r="K445" s="6">
        <v>10655.77</v>
      </c>
      <c r="O445" s="8" t="s">
        <v>1793</v>
      </c>
      <c r="P445" s="9">
        <v>10650</v>
      </c>
    </row>
    <row r="446" spans="1:16" ht="34.5">
      <c r="A446" s="244" t="s">
        <v>1794</v>
      </c>
      <c r="B446" s="244"/>
      <c r="C446" s="257" t="s">
        <v>1058</v>
      </c>
      <c r="D446" s="244" t="s">
        <v>1059</v>
      </c>
      <c r="E446" s="244" t="s">
        <v>1795</v>
      </c>
      <c r="F446" s="244" t="s">
        <v>1796</v>
      </c>
      <c r="G446" s="258">
        <v>8</v>
      </c>
      <c r="H446" s="4" t="str">
        <f>VLOOKUP(G446,SCELTACONTRAENTE!$A$1:$B$18,2,FALSE)</f>
        <v>08-AFFIDAMENTO IN ECONOMIA - COTTIMO FIDUCIARIO</v>
      </c>
      <c r="I446" s="5" t="s">
        <v>1797</v>
      </c>
      <c r="J446" s="5" t="s">
        <v>1798</v>
      </c>
      <c r="K446" s="6">
        <v>4958.67</v>
      </c>
      <c r="O446" s="8" t="s">
        <v>1799</v>
      </c>
      <c r="P446" s="9">
        <v>4212</v>
      </c>
    </row>
    <row r="447" spans="1:16" ht="34.5">
      <c r="A447" s="244" t="s">
        <v>1800</v>
      </c>
      <c r="B447" s="244"/>
      <c r="C447" s="259" t="s">
        <v>1058</v>
      </c>
      <c r="D447" s="244" t="s">
        <v>1059</v>
      </c>
      <c r="E447" s="244" t="s">
        <v>1729</v>
      </c>
      <c r="F447" s="244" t="s">
        <v>1801</v>
      </c>
      <c r="G447" s="245">
        <v>8</v>
      </c>
      <c r="H447" s="4" t="str">
        <f>VLOOKUP(G447,SCELTACONTRAENTE!$A$1:$B$18,2,FALSE)</f>
        <v>08-AFFIDAMENTO IN ECONOMIA - COTTIMO FIDUCIARIO</v>
      </c>
      <c r="I447" s="5" t="s">
        <v>1802</v>
      </c>
      <c r="J447" s="5" t="s">
        <v>1803</v>
      </c>
      <c r="K447" s="6" t="s">
        <v>1804</v>
      </c>
      <c r="O447" s="8" t="s">
        <v>1805</v>
      </c>
      <c r="P447" s="9">
        <v>5079.03</v>
      </c>
    </row>
    <row r="448" spans="1:16" ht="23.25">
      <c r="A448" s="251" t="s">
        <v>1806</v>
      </c>
      <c r="B448" s="251"/>
      <c r="C448" s="260" t="s">
        <v>1058</v>
      </c>
      <c r="D448" s="244" t="s">
        <v>1059</v>
      </c>
      <c r="E448" s="251" t="s">
        <v>1807</v>
      </c>
      <c r="F448" s="251" t="s">
        <v>1808</v>
      </c>
      <c r="G448" s="245">
        <v>8</v>
      </c>
      <c r="H448" s="4" t="str">
        <f>VLOOKUP(G448,SCELTACONTRAENTE!$A$1:$B$18,2,FALSE)</f>
        <v>08-AFFIDAMENTO IN ECONOMIA - COTTIMO FIDUCIARIO</v>
      </c>
      <c r="I448" s="5" t="s">
        <v>1809</v>
      </c>
      <c r="J448" s="5" t="s">
        <v>1810</v>
      </c>
      <c r="K448" s="6">
        <v>6083</v>
      </c>
      <c r="O448" s="8" t="s">
        <v>1811</v>
      </c>
      <c r="P448" s="9">
        <v>0</v>
      </c>
    </row>
    <row r="449" spans="1:16" ht="23.25">
      <c r="A449" s="251" t="s">
        <v>1806</v>
      </c>
      <c r="B449" s="251"/>
      <c r="C449" s="260" t="s">
        <v>1058</v>
      </c>
      <c r="D449" s="244" t="s">
        <v>1059</v>
      </c>
      <c r="E449" s="251" t="s">
        <v>1807</v>
      </c>
      <c r="F449" s="251" t="s">
        <v>1808</v>
      </c>
      <c r="G449" s="245">
        <v>8</v>
      </c>
      <c r="H449" s="4" t="str">
        <f>VLOOKUP(G449,SCELTACONTRAENTE!$A$1:$B$18,2,FALSE)</f>
        <v>08-AFFIDAMENTO IN ECONOMIA - COTTIMO FIDUCIARIO</v>
      </c>
      <c r="I449" s="5" t="s">
        <v>1812</v>
      </c>
      <c r="J449" s="5" t="s">
        <v>1813</v>
      </c>
      <c r="K449" s="6">
        <v>6212</v>
      </c>
      <c r="O449" s="8" t="s">
        <v>1814</v>
      </c>
      <c r="P449" s="9">
        <v>0</v>
      </c>
    </row>
    <row r="450" spans="1:16" ht="23.25">
      <c r="A450" s="131" t="s">
        <v>1815</v>
      </c>
      <c r="B450" s="261" t="s">
        <v>99</v>
      </c>
      <c r="C450" s="94" t="s">
        <v>1816</v>
      </c>
      <c r="D450" s="94" t="s">
        <v>1442</v>
      </c>
      <c r="E450" s="94" t="s">
        <v>1817</v>
      </c>
      <c r="F450" s="94" t="s">
        <v>1818</v>
      </c>
      <c r="G450" s="262">
        <v>23</v>
      </c>
      <c r="H450" s="81" t="str">
        <f>VLOOKUP(G450,SCELTACONTRAENTE!$A$1:$B$18,2,0)</f>
        <v>23-AFFIDAMENTO IN ECONOMIA - AFFIDAMENTO DIRETTO</v>
      </c>
      <c r="I450" s="82" t="s">
        <v>1819</v>
      </c>
      <c r="J450" s="100">
        <v>41617</v>
      </c>
      <c r="K450" s="263">
        <v>976</v>
      </c>
      <c r="L450" s="85">
        <v>41617</v>
      </c>
      <c r="M450" s="86">
        <v>41624</v>
      </c>
      <c r="N450" s="86">
        <v>41626</v>
      </c>
      <c r="O450" s="131" t="s">
        <v>1820</v>
      </c>
      <c r="P450" s="264" t="s">
        <v>1821</v>
      </c>
    </row>
    <row r="451" spans="1:16" ht="23.25">
      <c r="A451" s="131" t="s">
        <v>1822</v>
      </c>
      <c r="B451" s="94" t="s">
        <v>1819</v>
      </c>
      <c r="C451" s="94" t="s">
        <v>1816</v>
      </c>
      <c r="D451" s="94" t="s">
        <v>1823</v>
      </c>
      <c r="E451" s="131" t="s">
        <v>1824</v>
      </c>
      <c r="F451" s="94" t="s">
        <v>1825</v>
      </c>
      <c r="G451" s="262">
        <v>23</v>
      </c>
      <c r="H451" s="81" t="str">
        <f>VLOOKUP(G451,SCELTACONTRAENTE!$A$1:$B$18,2,0)</f>
        <v>23-AFFIDAMENTO IN ECONOMIA - AFFIDAMENTO DIRETTO</v>
      </c>
      <c r="I451" s="82" t="s">
        <v>1824</v>
      </c>
      <c r="J451" s="100">
        <v>41628</v>
      </c>
      <c r="K451" s="265">
        <v>2284.03</v>
      </c>
      <c r="L451" s="85">
        <v>41628</v>
      </c>
      <c r="M451" s="86">
        <v>41647</v>
      </c>
      <c r="N451" s="86" t="s">
        <v>1819</v>
      </c>
      <c r="O451" s="131" t="s">
        <v>1826</v>
      </c>
      <c r="P451" s="264" t="s">
        <v>1819</v>
      </c>
    </row>
    <row r="452" spans="1:16" ht="23.25">
      <c r="A452" s="94" t="s">
        <v>1827</v>
      </c>
      <c r="B452" s="94" t="s">
        <v>1828</v>
      </c>
      <c r="C452" s="93" t="s">
        <v>1816</v>
      </c>
      <c r="D452" s="93" t="s">
        <v>1823</v>
      </c>
      <c r="E452" s="94" t="s">
        <v>1829</v>
      </c>
      <c r="F452" s="94" t="s">
        <v>1830</v>
      </c>
      <c r="G452" s="262">
        <v>8</v>
      </c>
      <c r="H452" s="81" t="str">
        <f>VLOOKUP(G452,SCELTACONTRAENTE!$A$1:$B$18,2,0)</f>
        <v>08-AFFIDAMENTO IN ECONOMIA - COTTIMO FIDUCIARIO</v>
      </c>
      <c r="I452" s="94" t="s">
        <v>1829</v>
      </c>
      <c r="J452" s="100">
        <v>41627</v>
      </c>
      <c r="K452" s="266">
        <v>1614.75</v>
      </c>
      <c r="L452" s="85">
        <v>41627</v>
      </c>
      <c r="M452" s="86">
        <v>41627</v>
      </c>
      <c r="N452" s="86">
        <v>41647</v>
      </c>
      <c r="O452" s="94" t="s">
        <v>1831</v>
      </c>
      <c r="P452" s="264" t="s">
        <v>1819</v>
      </c>
    </row>
    <row r="453" spans="1:16" ht="23.25">
      <c r="A453" s="94" t="s">
        <v>1832</v>
      </c>
      <c r="B453" s="94" t="s">
        <v>1828</v>
      </c>
      <c r="C453" s="93" t="s">
        <v>1816</v>
      </c>
      <c r="D453" s="93" t="s">
        <v>1823</v>
      </c>
      <c r="E453" s="93" t="s">
        <v>1829</v>
      </c>
      <c r="F453" s="267" t="s">
        <v>1833</v>
      </c>
      <c r="G453" s="262">
        <v>8</v>
      </c>
      <c r="H453" s="81" t="str">
        <f>VLOOKUP(G453,SCELTACONTRAENTE!$A$1:$B$18,2,0)</f>
        <v>08-AFFIDAMENTO IN ECONOMIA - COTTIMO FIDUCIARIO</v>
      </c>
      <c r="I453" s="93" t="s">
        <v>1829</v>
      </c>
      <c r="J453" s="100">
        <v>41627</v>
      </c>
      <c r="K453" s="265">
        <v>2483.6</v>
      </c>
      <c r="L453" s="85">
        <v>41627</v>
      </c>
      <c r="M453" s="86">
        <v>41627</v>
      </c>
      <c r="N453" s="86" t="s">
        <v>1819</v>
      </c>
      <c r="O453" s="94" t="s">
        <v>1834</v>
      </c>
      <c r="P453" s="264" t="s">
        <v>1819</v>
      </c>
    </row>
    <row r="454" spans="1:16" ht="23.25">
      <c r="A454" s="94" t="s">
        <v>1835</v>
      </c>
      <c r="B454" s="267" t="s">
        <v>1836</v>
      </c>
      <c r="C454" s="93" t="s">
        <v>1816</v>
      </c>
      <c r="D454" s="93" t="s">
        <v>1837</v>
      </c>
      <c r="E454" s="115" t="s">
        <v>1838</v>
      </c>
      <c r="F454" s="267" t="s">
        <v>1839</v>
      </c>
      <c r="G454" s="262">
        <v>4</v>
      </c>
      <c r="H454" s="81" t="str">
        <f>VLOOKUP(G454,SCELTACONTRAENTE!$A$1:$B$18,2,0)</f>
        <v>04-PROCEDURA NEGOZIATA SENZA PREVIA PUBBLICAZIONE DEL BANDO</v>
      </c>
      <c r="I454" s="93" t="s">
        <v>1819</v>
      </c>
      <c r="J454" s="82" t="s">
        <v>1819</v>
      </c>
      <c r="K454" s="265" t="s">
        <v>1819</v>
      </c>
      <c r="L454" s="85" t="s">
        <v>1819</v>
      </c>
      <c r="M454" s="86" t="s">
        <v>1819</v>
      </c>
      <c r="N454" s="86" t="s">
        <v>1819</v>
      </c>
      <c r="O454" s="94" t="s">
        <v>1840</v>
      </c>
      <c r="P454" s="264" t="s">
        <v>1819</v>
      </c>
    </row>
    <row r="455" spans="1:16" ht="23.25">
      <c r="A455" s="131" t="s">
        <v>1841</v>
      </c>
      <c r="B455" s="131" t="s">
        <v>1819</v>
      </c>
      <c r="C455" s="93" t="s">
        <v>1816</v>
      </c>
      <c r="D455" s="93" t="s">
        <v>1823</v>
      </c>
      <c r="E455" s="93" t="s">
        <v>1842</v>
      </c>
      <c r="F455" s="94" t="s">
        <v>1843</v>
      </c>
      <c r="G455" s="262">
        <v>8</v>
      </c>
      <c r="H455" s="81" t="str">
        <f>VLOOKUP(G455,SCELTACONTRAENTE!$A$1:$B$18,2,0)</f>
        <v>08-AFFIDAMENTO IN ECONOMIA - COTTIMO FIDUCIARIO</v>
      </c>
      <c r="I455" s="93" t="s">
        <v>1842</v>
      </c>
      <c r="J455" s="100">
        <v>41592</v>
      </c>
      <c r="K455" s="265">
        <v>4552.72</v>
      </c>
      <c r="L455" s="85">
        <v>41592</v>
      </c>
      <c r="M455" s="86">
        <v>41596</v>
      </c>
      <c r="N455" s="86">
        <v>41600</v>
      </c>
      <c r="O455" s="94" t="s">
        <v>1844</v>
      </c>
      <c r="P455" s="264" t="s">
        <v>1845</v>
      </c>
    </row>
    <row r="456" spans="1:16" ht="23.25">
      <c r="A456" s="94" t="s">
        <v>1846</v>
      </c>
      <c r="B456" s="261" t="s">
        <v>1847</v>
      </c>
      <c r="C456" s="93" t="s">
        <v>1816</v>
      </c>
      <c r="D456" s="93" t="s">
        <v>1442</v>
      </c>
      <c r="E456" s="94" t="s">
        <v>1817</v>
      </c>
      <c r="F456" s="267" t="s">
        <v>1848</v>
      </c>
      <c r="G456" s="262">
        <v>23</v>
      </c>
      <c r="H456" s="81" t="str">
        <f>VLOOKUP(G456,SCELTACONTRAENTE!$A$1:$B$18,2,0)</f>
        <v>23-AFFIDAMENTO IN ECONOMIA - AFFIDAMENTO DIRETTO</v>
      </c>
      <c r="I456" s="93" t="s">
        <v>1819</v>
      </c>
      <c r="J456" s="100">
        <v>41561</v>
      </c>
      <c r="K456" s="265">
        <v>400</v>
      </c>
      <c r="L456" s="85">
        <v>41561</v>
      </c>
      <c r="M456" s="86">
        <v>41568</v>
      </c>
      <c r="N456" s="86">
        <v>41572</v>
      </c>
      <c r="O456" s="94" t="s">
        <v>1820</v>
      </c>
      <c r="P456" s="264" t="s">
        <v>1849</v>
      </c>
    </row>
    <row r="457" spans="1:16" ht="23.25">
      <c r="A457" s="93" t="s">
        <v>1850</v>
      </c>
      <c r="B457" s="93" t="s">
        <v>1819</v>
      </c>
      <c r="C457" s="93" t="s">
        <v>1816</v>
      </c>
      <c r="D457" s="93" t="s">
        <v>1837</v>
      </c>
      <c r="E457" s="93" t="s">
        <v>1851</v>
      </c>
      <c r="F457" s="267" t="s">
        <v>1852</v>
      </c>
      <c r="G457" s="262">
        <v>23</v>
      </c>
      <c r="H457" s="81" t="str">
        <f>VLOOKUP(G457,SCELTACONTRAENTE!$A$1:$B$18,2,0)</f>
        <v>23-AFFIDAMENTO IN ECONOMIA - AFFIDAMENTO DIRETTO</v>
      </c>
      <c r="I457" s="82" t="s">
        <v>1851</v>
      </c>
      <c r="J457" s="82" t="s">
        <v>1851</v>
      </c>
      <c r="K457" s="265">
        <v>1229.5</v>
      </c>
      <c r="L457" s="85">
        <v>41533</v>
      </c>
      <c r="M457" s="86">
        <v>41533</v>
      </c>
      <c r="N457" s="86">
        <v>41639</v>
      </c>
      <c r="O457" s="94" t="s">
        <v>1853</v>
      </c>
      <c r="P457" s="264" t="s">
        <v>1819</v>
      </c>
    </row>
    <row r="458" spans="1:16" ht="12.75">
      <c r="A458" s="93" t="s">
        <v>1854</v>
      </c>
      <c r="B458" s="267" t="s">
        <v>1855</v>
      </c>
      <c r="C458" s="93" t="s">
        <v>1816</v>
      </c>
      <c r="D458" s="93" t="s">
        <v>1856</v>
      </c>
      <c r="E458" s="93" t="s">
        <v>1857</v>
      </c>
      <c r="F458" s="267" t="s">
        <v>1858</v>
      </c>
      <c r="G458" s="262">
        <v>8</v>
      </c>
      <c r="H458" s="81" t="str">
        <f>VLOOKUP(G458,SCELTACONTRAENTE!$A$1:$B$18,2,0)</f>
        <v>08-AFFIDAMENTO IN ECONOMIA - COTTIMO FIDUCIARIO</v>
      </c>
      <c r="I458" s="82" t="s">
        <v>1819</v>
      </c>
      <c r="J458" s="100">
        <v>41394</v>
      </c>
      <c r="K458" s="265">
        <v>289.5</v>
      </c>
      <c r="L458" s="85">
        <v>41394</v>
      </c>
      <c r="M458" s="86">
        <v>41526</v>
      </c>
      <c r="N458" s="86">
        <v>41528</v>
      </c>
      <c r="O458" s="86" t="s">
        <v>1859</v>
      </c>
      <c r="P458" s="264" t="s">
        <v>1860</v>
      </c>
    </row>
    <row r="459" spans="1:16" ht="12.75">
      <c r="A459" s="267" t="s">
        <v>1861</v>
      </c>
      <c r="B459" s="267" t="s">
        <v>1855</v>
      </c>
      <c r="C459" s="93" t="s">
        <v>1816</v>
      </c>
      <c r="D459" s="93" t="s">
        <v>1856</v>
      </c>
      <c r="E459" s="93" t="s">
        <v>1857</v>
      </c>
      <c r="F459" s="94" t="s">
        <v>1862</v>
      </c>
      <c r="G459" s="262">
        <v>8</v>
      </c>
      <c r="H459" s="81" t="str">
        <f>VLOOKUP(G459,SCELTACONTRAENTE!$A$1:$B$18,2,0)</f>
        <v>08-AFFIDAMENTO IN ECONOMIA - COTTIMO FIDUCIARIO</v>
      </c>
      <c r="I459" s="82" t="s">
        <v>1819</v>
      </c>
      <c r="J459" s="100">
        <v>41428</v>
      </c>
      <c r="K459" s="265">
        <v>450</v>
      </c>
      <c r="L459" s="85">
        <v>41428</v>
      </c>
      <c r="M459" s="86">
        <v>41442</v>
      </c>
      <c r="N459" s="86">
        <v>41443</v>
      </c>
      <c r="O459" s="86" t="s">
        <v>1859</v>
      </c>
      <c r="P459" s="264" t="s">
        <v>1863</v>
      </c>
    </row>
    <row r="460" spans="1:16" ht="23.25">
      <c r="A460" s="267" t="s">
        <v>1864</v>
      </c>
      <c r="B460" s="93" t="s">
        <v>1819</v>
      </c>
      <c r="C460" s="93" t="s">
        <v>1816</v>
      </c>
      <c r="D460" s="93" t="s">
        <v>1823</v>
      </c>
      <c r="E460" s="93" t="s">
        <v>1865</v>
      </c>
      <c r="F460" s="267" t="s">
        <v>1866</v>
      </c>
      <c r="G460" s="262">
        <v>23</v>
      </c>
      <c r="H460" s="81" t="str">
        <f>VLOOKUP(G460,SCELTACONTRAENTE!$A$1:$B$18,2,0)</f>
        <v>23-AFFIDAMENTO IN ECONOMIA - AFFIDAMENTO DIRETTO</v>
      </c>
      <c r="I460" s="82" t="s">
        <v>1865</v>
      </c>
      <c r="J460" s="100">
        <v>41437</v>
      </c>
      <c r="K460" s="265">
        <v>1500</v>
      </c>
      <c r="L460" s="85">
        <v>41437</v>
      </c>
      <c r="M460" s="86">
        <v>41456</v>
      </c>
      <c r="N460" s="86">
        <v>41460</v>
      </c>
      <c r="O460" s="86" t="s">
        <v>1867</v>
      </c>
      <c r="P460" s="264" t="s">
        <v>1868</v>
      </c>
    </row>
    <row r="461" spans="1:16" ht="23.25">
      <c r="A461" s="267" t="s">
        <v>1869</v>
      </c>
      <c r="B461" s="93" t="s">
        <v>1819</v>
      </c>
      <c r="C461" s="93" t="s">
        <v>1816</v>
      </c>
      <c r="D461" s="93" t="s">
        <v>1823</v>
      </c>
      <c r="E461" s="93" t="s">
        <v>1865</v>
      </c>
      <c r="F461" s="267" t="s">
        <v>1870</v>
      </c>
      <c r="G461" s="262">
        <v>23</v>
      </c>
      <c r="H461" s="81" t="str">
        <f>VLOOKUP(G461,SCELTACONTRAENTE!$A$1:$B$18,2,0)</f>
        <v>23-AFFIDAMENTO IN ECONOMIA - AFFIDAMENTO DIRETTO</v>
      </c>
      <c r="I461" s="82" t="s">
        <v>1865</v>
      </c>
      <c r="J461" s="100">
        <v>41437</v>
      </c>
      <c r="K461" s="265">
        <v>7820</v>
      </c>
      <c r="L461" s="85">
        <v>41437</v>
      </c>
      <c r="M461" s="86">
        <v>41442</v>
      </c>
      <c r="N461" s="86">
        <v>41452</v>
      </c>
      <c r="O461" s="94" t="s">
        <v>1867</v>
      </c>
      <c r="P461" s="264" t="s">
        <v>1871</v>
      </c>
    </row>
    <row r="462" spans="1:16" ht="23.25">
      <c r="A462" s="93" t="s">
        <v>1872</v>
      </c>
      <c r="B462" s="267" t="s">
        <v>1847</v>
      </c>
      <c r="C462" s="93" t="s">
        <v>1816</v>
      </c>
      <c r="D462" s="93" t="s">
        <v>1442</v>
      </c>
      <c r="E462" s="94" t="s">
        <v>1873</v>
      </c>
      <c r="F462" s="267" t="s">
        <v>1874</v>
      </c>
      <c r="G462" s="262">
        <v>23</v>
      </c>
      <c r="H462" s="81" t="str">
        <f>VLOOKUP(G462,SCELTACONTRAENTE!$A$1:$B$18,2,0)</f>
        <v>23-AFFIDAMENTO IN ECONOMIA - AFFIDAMENTO DIRETTO</v>
      </c>
      <c r="I462" s="93" t="s">
        <v>1875</v>
      </c>
      <c r="J462" s="100">
        <v>41432</v>
      </c>
      <c r="K462" s="265">
        <v>1700</v>
      </c>
      <c r="L462" s="85">
        <v>41432</v>
      </c>
      <c r="M462" s="86">
        <v>41432</v>
      </c>
      <c r="N462" s="86">
        <v>41557</v>
      </c>
      <c r="O462" s="86" t="s">
        <v>1820</v>
      </c>
      <c r="P462" s="264" t="s">
        <v>1819</v>
      </c>
    </row>
    <row r="463" spans="1:16" ht="23.25">
      <c r="A463" s="267" t="s">
        <v>1876</v>
      </c>
      <c r="B463" s="267" t="s">
        <v>1877</v>
      </c>
      <c r="C463" s="93" t="s">
        <v>1816</v>
      </c>
      <c r="D463" s="93" t="s">
        <v>1823</v>
      </c>
      <c r="E463" s="94" t="s">
        <v>1878</v>
      </c>
      <c r="F463" s="267" t="s">
        <v>1879</v>
      </c>
      <c r="G463" s="262">
        <v>8</v>
      </c>
      <c r="H463" s="81" t="str">
        <f>VLOOKUP(G463,SCELTACONTRAENTE!$A$1:$B$18,2,0)</f>
        <v>08-AFFIDAMENTO IN ECONOMIA - COTTIMO FIDUCIARIO</v>
      </c>
      <c r="I463" s="93" t="s">
        <v>1880</v>
      </c>
      <c r="J463" s="100">
        <v>41325</v>
      </c>
      <c r="K463" s="265">
        <v>1850</v>
      </c>
      <c r="L463" s="85">
        <v>41325</v>
      </c>
      <c r="M463" s="86">
        <v>41330</v>
      </c>
      <c r="N463" s="86">
        <v>41333</v>
      </c>
      <c r="O463" s="86" t="s">
        <v>1881</v>
      </c>
      <c r="P463" s="264" t="s">
        <v>1882</v>
      </c>
    </row>
    <row r="464" spans="1:16" ht="12.75">
      <c r="A464" s="267" t="s">
        <v>1883</v>
      </c>
      <c r="B464" s="267" t="s">
        <v>1884</v>
      </c>
      <c r="C464" s="93" t="s">
        <v>1816</v>
      </c>
      <c r="D464" s="93" t="s">
        <v>1837</v>
      </c>
      <c r="E464" s="94" t="s">
        <v>1885</v>
      </c>
      <c r="F464" s="267" t="s">
        <v>1886</v>
      </c>
      <c r="G464" s="262">
        <v>8</v>
      </c>
      <c r="H464" s="81" t="str">
        <f>VLOOKUP(G464,SCELTACONTRAENTE!$A$1:$B$18,2,0)</f>
        <v>08-AFFIDAMENTO IN ECONOMIA - COTTIMO FIDUCIARIO</v>
      </c>
      <c r="I464" s="93" t="s">
        <v>1887</v>
      </c>
      <c r="J464" s="100">
        <v>41311</v>
      </c>
      <c r="K464" s="265">
        <v>7522.4</v>
      </c>
      <c r="L464" s="85">
        <v>41311</v>
      </c>
      <c r="M464" s="86">
        <v>41316</v>
      </c>
      <c r="N464" s="86">
        <v>41330</v>
      </c>
      <c r="O464" s="86" t="s">
        <v>1888</v>
      </c>
      <c r="P464" s="264" t="s">
        <v>1889</v>
      </c>
    </row>
    <row r="465" spans="1:16" ht="23.25">
      <c r="A465" s="93" t="s">
        <v>1890</v>
      </c>
      <c r="B465" s="267" t="s">
        <v>1884</v>
      </c>
      <c r="C465" s="93" t="s">
        <v>1816</v>
      </c>
      <c r="D465" s="93" t="s">
        <v>1837</v>
      </c>
      <c r="E465" s="93" t="s">
        <v>1885</v>
      </c>
      <c r="F465" s="267" t="s">
        <v>1891</v>
      </c>
      <c r="G465" s="262">
        <v>4</v>
      </c>
      <c r="H465" s="81" t="str">
        <f>VLOOKUP(G465,SCELTACONTRAENTE!$A$1:$B$18,2,0)</f>
        <v>04-PROCEDURA NEGOZIATA SENZA PREVIA PUBBLICAZIONE DEL BANDO</v>
      </c>
      <c r="I465" s="82" t="s">
        <v>1887</v>
      </c>
      <c r="J465" s="100">
        <v>41311</v>
      </c>
      <c r="K465" s="265">
        <v>6003.98</v>
      </c>
      <c r="L465" s="85">
        <v>41311</v>
      </c>
      <c r="M465" s="86">
        <v>41344</v>
      </c>
      <c r="N465" s="86">
        <v>41403</v>
      </c>
      <c r="O465" s="86" t="s">
        <v>1888</v>
      </c>
      <c r="P465" s="264" t="s">
        <v>1892</v>
      </c>
    </row>
    <row r="466" spans="1:16" s="87" customFormat="1" ht="24" customHeight="1">
      <c r="A466" s="268" t="s">
        <v>1893</v>
      </c>
      <c r="B466" s="269" t="s">
        <v>1894</v>
      </c>
      <c r="C466" s="96" t="s">
        <v>1895</v>
      </c>
      <c r="D466" s="96" t="s">
        <v>1896</v>
      </c>
      <c r="E466" s="268" t="s">
        <v>1897</v>
      </c>
      <c r="F466" s="96" t="s">
        <v>1898</v>
      </c>
      <c r="G466" s="74">
        <v>23</v>
      </c>
      <c r="H466" s="81" t="str">
        <f>VLOOKUP(G466,SCELTACONTRAENTE!$A$1:$B$18,2,0)</f>
        <v>23-AFFIDAMENTO IN ECONOMIA - AFFIDAMENTO DIRETTO</v>
      </c>
      <c r="I466" s="82" t="s">
        <v>1899</v>
      </c>
      <c r="J466" s="82" t="s">
        <v>1900</v>
      </c>
      <c r="K466" s="84">
        <v>1000</v>
      </c>
      <c r="L466" s="270" t="s">
        <v>1901</v>
      </c>
      <c r="M466" s="271">
        <v>41285</v>
      </c>
      <c r="N466" s="270" t="s">
        <v>1902</v>
      </c>
      <c r="O466" s="268" t="s">
        <v>1903</v>
      </c>
      <c r="P466" s="264" t="s">
        <v>1904</v>
      </c>
    </row>
    <row r="467" spans="1:16" s="87" customFormat="1" ht="24" customHeight="1">
      <c r="A467" s="96" t="s">
        <v>1905</v>
      </c>
      <c r="B467" s="269" t="s">
        <v>1894</v>
      </c>
      <c r="C467" s="96" t="s">
        <v>1895</v>
      </c>
      <c r="D467" s="96" t="s">
        <v>1896</v>
      </c>
      <c r="E467" s="96" t="s">
        <v>1897</v>
      </c>
      <c r="F467" s="96" t="s">
        <v>1898</v>
      </c>
      <c r="G467" s="74">
        <v>23</v>
      </c>
      <c r="H467" s="81" t="str">
        <f>VLOOKUP(G467,SCELTACONTRAENTE!$A$1:$B$18,2,0)</f>
        <v>23-AFFIDAMENTO IN ECONOMIA - AFFIDAMENTO DIRETTO</v>
      </c>
      <c r="I467" s="96" t="s">
        <v>1899</v>
      </c>
      <c r="J467" s="82" t="s">
        <v>1900</v>
      </c>
      <c r="K467" s="272">
        <v>1030</v>
      </c>
      <c r="L467" s="270" t="s">
        <v>1901</v>
      </c>
      <c r="M467" s="271">
        <v>41285</v>
      </c>
      <c r="N467" s="270" t="s">
        <v>1902</v>
      </c>
      <c r="O467" s="96" t="s">
        <v>1903</v>
      </c>
      <c r="P467" s="273">
        <v>1030</v>
      </c>
    </row>
    <row r="468" spans="1:16" s="87" customFormat="1" ht="24" customHeight="1">
      <c r="A468" s="96" t="s">
        <v>1906</v>
      </c>
      <c r="B468" s="269" t="s">
        <v>1894</v>
      </c>
      <c r="C468" s="96" t="s">
        <v>1895</v>
      </c>
      <c r="D468" s="96" t="s">
        <v>1896</v>
      </c>
      <c r="E468" s="93" t="s">
        <v>1907</v>
      </c>
      <c r="F468" s="96" t="s">
        <v>1908</v>
      </c>
      <c r="G468" s="74">
        <v>23</v>
      </c>
      <c r="H468" s="81" t="str">
        <f>VLOOKUP(G468,SCELTACONTRAENTE!$A$1:$B$18,2,0)</f>
        <v>23-AFFIDAMENTO IN ECONOMIA - AFFIDAMENTO DIRETTO</v>
      </c>
      <c r="I468" s="270" t="s">
        <v>1894</v>
      </c>
      <c r="J468" s="82" t="s">
        <v>1909</v>
      </c>
      <c r="K468" s="84">
        <v>105</v>
      </c>
      <c r="L468" s="270" t="s">
        <v>1910</v>
      </c>
      <c r="M468" s="271">
        <v>41537</v>
      </c>
      <c r="N468" s="270" t="s">
        <v>1911</v>
      </c>
      <c r="O468" s="96" t="s">
        <v>1912</v>
      </c>
      <c r="P468" s="264" t="s">
        <v>1190</v>
      </c>
    </row>
    <row r="469" spans="1:16" s="87" customFormat="1" ht="24" customHeight="1">
      <c r="A469" s="96" t="s">
        <v>1913</v>
      </c>
      <c r="B469" s="269" t="s">
        <v>1894</v>
      </c>
      <c r="C469" s="96" t="s">
        <v>1895</v>
      </c>
      <c r="D469" s="96" t="s">
        <v>1896</v>
      </c>
      <c r="E469" s="93" t="s">
        <v>1914</v>
      </c>
      <c r="F469" s="94" t="s">
        <v>1915</v>
      </c>
      <c r="G469" s="74">
        <v>23</v>
      </c>
      <c r="H469" s="81" t="str">
        <f>VLOOKUP(G469,SCELTACONTRAENTE!$A$1:$B$18,2,0)</f>
        <v>23-AFFIDAMENTO IN ECONOMIA - AFFIDAMENTO DIRETTO</v>
      </c>
      <c r="I469" s="270" t="s">
        <v>1894</v>
      </c>
      <c r="J469" s="82" t="s">
        <v>1916</v>
      </c>
      <c r="K469" s="84">
        <v>409.67</v>
      </c>
      <c r="L469" s="270" t="s">
        <v>1917</v>
      </c>
      <c r="M469" s="271">
        <v>41067</v>
      </c>
      <c r="N469" s="270" t="s">
        <v>1918</v>
      </c>
      <c r="O469" s="94" t="s">
        <v>1919</v>
      </c>
      <c r="P469" s="264" t="s">
        <v>1920</v>
      </c>
    </row>
    <row r="470" spans="1:16" s="87" customFormat="1" ht="36" customHeight="1">
      <c r="A470" s="268" t="s">
        <v>1921</v>
      </c>
      <c r="B470" s="274" t="s">
        <v>1894</v>
      </c>
      <c r="C470" s="96" t="s">
        <v>1895</v>
      </c>
      <c r="D470" s="96" t="s">
        <v>1896</v>
      </c>
      <c r="E470" s="93" t="s">
        <v>1922</v>
      </c>
      <c r="F470" s="268" t="s">
        <v>1923</v>
      </c>
      <c r="G470" s="74">
        <v>23</v>
      </c>
      <c r="H470" s="81" t="str">
        <f>VLOOKUP(G470,SCELTACONTRAENTE!$A$1:$B$18,2,0)</f>
        <v>23-AFFIDAMENTO IN ECONOMIA - AFFIDAMENTO DIRETTO</v>
      </c>
      <c r="I470" s="270" t="s">
        <v>1894</v>
      </c>
      <c r="J470" s="82" t="s">
        <v>1924</v>
      </c>
      <c r="K470" s="84">
        <v>1686.67</v>
      </c>
      <c r="L470" s="270" t="s">
        <v>1925</v>
      </c>
      <c r="M470" s="271">
        <v>41123</v>
      </c>
      <c r="N470" s="270" t="s">
        <v>1926</v>
      </c>
      <c r="O470" s="94" t="s">
        <v>1927</v>
      </c>
      <c r="P470" s="264" t="s">
        <v>1928</v>
      </c>
    </row>
    <row r="471" spans="1:16" s="87" customFormat="1" ht="24" customHeight="1">
      <c r="A471" s="94" t="s">
        <v>1929</v>
      </c>
      <c r="B471" s="269" t="s">
        <v>1894</v>
      </c>
      <c r="C471" s="96" t="s">
        <v>1895</v>
      </c>
      <c r="D471" s="96" t="s">
        <v>1896</v>
      </c>
      <c r="E471" s="93" t="s">
        <v>1930</v>
      </c>
      <c r="F471" s="94" t="s">
        <v>1931</v>
      </c>
      <c r="G471" s="74">
        <v>23</v>
      </c>
      <c r="H471" s="81" t="str">
        <f>VLOOKUP(G471,SCELTACONTRAENTE!$A$1:$B$18,2,0)</f>
        <v>23-AFFIDAMENTO IN ECONOMIA - AFFIDAMENTO DIRETTO</v>
      </c>
      <c r="I471" s="270" t="s">
        <v>1930</v>
      </c>
      <c r="J471" s="82" t="s">
        <v>1932</v>
      </c>
      <c r="K471" s="84">
        <v>5454.55</v>
      </c>
      <c r="L471" s="270" t="s">
        <v>1933</v>
      </c>
      <c r="M471" s="271">
        <v>41262</v>
      </c>
      <c r="N471" s="270" t="s">
        <v>1934</v>
      </c>
      <c r="O471" s="94" t="s">
        <v>1935</v>
      </c>
      <c r="P471" s="264" t="s">
        <v>1936</v>
      </c>
    </row>
    <row r="472" spans="1:16" s="87" customFormat="1" ht="24" customHeight="1">
      <c r="A472" s="93" t="s">
        <v>1937</v>
      </c>
      <c r="B472" s="270" t="s">
        <v>1894</v>
      </c>
      <c r="C472" s="96" t="s">
        <v>1895</v>
      </c>
      <c r="D472" s="96" t="s">
        <v>1896</v>
      </c>
      <c r="E472" s="93" t="s">
        <v>1938</v>
      </c>
      <c r="F472" s="94" t="s">
        <v>1939</v>
      </c>
      <c r="G472" s="74">
        <v>23</v>
      </c>
      <c r="H472" s="81" t="str">
        <f>VLOOKUP(G472,SCELTACONTRAENTE!$A$1:$B$18,2,0)</f>
        <v>23-AFFIDAMENTO IN ECONOMIA - AFFIDAMENTO DIRETTO</v>
      </c>
      <c r="I472" s="275" t="s">
        <v>1894</v>
      </c>
      <c r="J472" s="82" t="s">
        <v>1940</v>
      </c>
      <c r="K472" s="84">
        <v>900</v>
      </c>
      <c r="L472" s="270" t="s">
        <v>1941</v>
      </c>
      <c r="M472" s="271">
        <v>41083</v>
      </c>
      <c r="N472" s="270" t="s">
        <v>1942</v>
      </c>
      <c r="O472" s="96" t="s">
        <v>1943</v>
      </c>
      <c r="P472" s="264" t="s">
        <v>1163</v>
      </c>
    </row>
    <row r="473" spans="1:16" s="87" customFormat="1" ht="24" customHeight="1">
      <c r="A473" s="93" t="s">
        <v>1944</v>
      </c>
      <c r="B473" s="270" t="s">
        <v>1894</v>
      </c>
      <c r="C473" s="96" t="s">
        <v>1895</v>
      </c>
      <c r="D473" s="96" t="s">
        <v>1896</v>
      </c>
      <c r="E473" s="93" t="s">
        <v>1945</v>
      </c>
      <c r="F473" s="94" t="s">
        <v>1946</v>
      </c>
      <c r="G473" s="74">
        <v>23</v>
      </c>
      <c r="H473" s="81" t="str">
        <f>VLOOKUP(G473,SCELTACONTRAENTE!$A$1:$B$18,2,0)</f>
        <v>23-AFFIDAMENTO IN ECONOMIA - AFFIDAMENTO DIRETTO</v>
      </c>
      <c r="I473" s="275" t="s">
        <v>1894</v>
      </c>
      <c r="J473" s="82" t="s">
        <v>1947</v>
      </c>
      <c r="K473" s="84">
        <v>2000</v>
      </c>
      <c r="L473" s="270" t="s">
        <v>1948</v>
      </c>
      <c r="M473" s="271">
        <v>41113</v>
      </c>
      <c r="N473" s="271">
        <v>41121</v>
      </c>
      <c r="O473" s="86" t="s">
        <v>1949</v>
      </c>
      <c r="P473" s="264" t="s">
        <v>1176</v>
      </c>
    </row>
    <row r="474" spans="1:16" s="87" customFormat="1" ht="24" customHeight="1">
      <c r="A474" s="93" t="s">
        <v>1950</v>
      </c>
      <c r="B474" s="270" t="s">
        <v>1894</v>
      </c>
      <c r="C474" s="96" t="s">
        <v>1895</v>
      </c>
      <c r="D474" s="96" t="s">
        <v>1896</v>
      </c>
      <c r="E474" s="93" t="s">
        <v>1951</v>
      </c>
      <c r="F474" s="94" t="s">
        <v>1952</v>
      </c>
      <c r="G474" s="74">
        <v>23</v>
      </c>
      <c r="H474" s="81" t="str">
        <f>VLOOKUP(G474,SCELTACONTRAENTE!$A$1:$B$18,2,0)</f>
        <v>23-AFFIDAMENTO IN ECONOMIA - AFFIDAMENTO DIRETTO</v>
      </c>
      <c r="I474" s="275" t="s">
        <v>1894</v>
      </c>
      <c r="J474" s="82" t="s">
        <v>1953</v>
      </c>
      <c r="K474" s="84">
        <v>4800</v>
      </c>
      <c r="L474" s="271">
        <v>41093</v>
      </c>
      <c r="M474" s="271">
        <v>41093</v>
      </c>
      <c r="N474" s="271">
        <v>41139</v>
      </c>
      <c r="O474" s="86" t="s">
        <v>1954</v>
      </c>
      <c r="P474" s="264" t="s">
        <v>1955</v>
      </c>
    </row>
    <row r="475" spans="1:16" s="87" customFormat="1" ht="24" customHeight="1">
      <c r="A475" s="93" t="s">
        <v>1956</v>
      </c>
      <c r="B475" s="270" t="s">
        <v>1894</v>
      </c>
      <c r="C475" s="96" t="s">
        <v>1895</v>
      </c>
      <c r="D475" s="96" t="s">
        <v>1896</v>
      </c>
      <c r="E475" s="93" t="s">
        <v>1957</v>
      </c>
      <c r="F475" s="94" t="s">
        <v>1958</v>
      </c>
      <c r="G475" s="74">
        <v>23</v>
      </c>
      <c r="H475" s="81" t="str">
        <f>VLOOKUP(G475,SCELTACONTRAENTE!$A$1:$B$18,2,0)</f>
        <v>23-AFFIDAMENTO IN ECONOMIA - AFFIDAMENTO DIRETTO</v>
      </c>
      <c r="I475" s="275" t="s">
        <v>1894</v>
      </c>
      <c r="J475" s="82" t="s">
        <v>1959</v>
      </c>
      <c r="K475" s="84">
        <v>900</v>
      </c>
      <c r="L475" s="271">
        <v>41108</v>
      </c>
      <c r="M475" s="271">
        <v>41108</v>
      </c>
      <c r="N475" s="271">
        <v>41108</v>
      </c>
      <c r="O475" s="86" t="s">
        <v>1960</v>
      </c>
      <c r="P475" s="264" t="s">
        <v>1163</v>
      </c>
    </row>
    <row r="476" spans="1:16" s="87" customFormat="1" ht="24" customHeight="1">
      <c r="A476" s="93" t="s">
        <v>1961</v>
      </c>
      <c r="B476" s="270" t="s">
        <v>1894</v>
      </c>
      <c r="C476" s="96" t="s">
        <v>1895</v>
      </c>
      <c r="D476" s="96" t="s">
        <v>1896</v>
      </c>
      <c r="E476" s="93" t="s">
        <v>1957</v>
      </c>
      <c r="F476" s="94" t="s">
        <v>1958</v>
      </c>
      <c r="G476" s="74">
        <v>23</v>
      </c>
      <c r="H476" s="81" t="str">
        <f>VLOOKUP(G476,SCELTACONTRAENTE!$A$1:$B$18,2,0)</f>
        <v>23-AFFIDAMENTO IN ECONOMIA - AFFIDAMENTO DIRETTO</v>
      </c>
      <c r="I476" s="275" t="s">
        <v>1894</v>
      </c>
      <c r="J476" s="82" t="s">
        <v>1962</v>
      </c>
      <c r="K476" s="84">
        <v>500</v>
      </c>
      <c r="L476" s="271">
        <v>41129</v>
      </c>
      <c r="M476" s="271">
        <v>41129</v>
      </c>
      <c r="N476" s="271">
        <v>41130</v>
      </c>
      <c r="O476" s="96" t="s">
        <v>1960</v>
      </c>
      <c r="P476" s="264" t="s">
        <v>1344</v>
      </c>
    </row>
    <row r="477" spans="1:16" s="87" customFormat="1" ht="24" customHeight="1">
      <c r="A477" s="93" t="s">
        <v>1963</v>
      </c>
      <c r="B477" s="270" t="s">
        <v>1894</v>
      </c>
      <c r="C477" s="96" t="s">
        <v>1895</v>
      </c>
      <c r="D477" s="96" t="s">
        <v>1896</v>
      </c>
      <c r="E477" s="93" t="s">
        <v>1964</v>
      </c>
      <c r="F477" s="94" t="s">
        <v>1965</v>
      </c>
      <c r="G477" s="74">
        <v>23</v>
      </c>
      <c r="H477" s="81" t="str">
        <f>VLOOKUP(G477,SCELTACONTRAENTE!$A$1:$B$18,2,0)</f>
        <v>23-AFFIDAMENTO IN ECONOMIA - AFFIDAMENTO DIRETTO</v>
      </c>
      <c r="I477" s="275" t="s">
        <v>1964</v>
      </c>
      <c r="J477" s="82" t="s">
        <v>1966</v>
      </c>
      <c r="K477" s="84">
        <v>12000</v>
      </c>
      <c r="L477" s="271">
        <v>41222</v>
      </c>
      <c r="M477" s="271">
        <v>41222</v>
      </c>
      <c r="N477" s="271">
        <v>41228</v>
      </c>
      <c r="O477" s="96" t="s">
        <v>1967</v>
      </c>
      <c r="P477" s="84">
        <v>12000</v>
      </c>
    </row>
    <row r="478" spans="1:16" s="87" customFormat="1" ht="24" customHeight="1">
      <c r="A478" s="93" t="s">
        <v>1968</v>
      </c>
      <c r="B478" s="270" t="s">
        <v>1894</v>
      </c>
      <c r="C478" s="96" t="s">
        <v>1895</v>
      </c>
      <c r="D478" s="96" t="s">
        <v>1896</v>
      </c>
      <c r="E478" s="93" t="s">
        <v>1969</v>
      </c>
      <c r="F478" s="94" t="s">
        <v>1970</v>
      </c>
      <c r="G478" s="74">
        <v>23</v>
      </c>
      <c r="H478" s="81" t="str">
        <f>VLOOKUP(G478,SCELTACONTRAENTE!$A$1:$B$18,2,0)</f>
        <v>23-AFFIDAMENTO IN ECONOMIA - AFFIDAMENTO DIRETTO</v>
      </c>
      <c r="I478" s="275" t="s">
        <v>1969</v>
      </c>
      <c r="J478" s="82" t="s">
        <v>1971</v>
      </c>
      <c r="K478" s="84">
        <v>3016.53</v>
      </c>
      <c r="L478" s="271">
        <v>41095</v>
      </c>
      <c r="M478" s="271">
        <v>41095</v>
      </c>
      <c r="N478" s="271">
        <v>41274</v>
      </c>
      <c r="O478" s="96" t="s">
        <v>1972</v>
      </c>
      <c r="P478" s="84">
        <v>3016.53</v>
      </c>
    </row>
    <row r="479" spans="1:16" s="87" customFormat="1" ht="24" customHeight="1">
      <c r="A479" s="93" t="s">
        <v>1973</v>
      </c>
      <c r="B479" s="270" t="s">
        <v>1894</v>
      </c>
      <c r="C479" s="96" t="s">
        <v>1895</v>
      </c>
      <c r="D479" s="96" t="s">
        <v>1896</v>
      </c>
      <c r="E479" s="93" t="s">
        <v>1938</v>
      </c>
      <c r="F479" s="94" t="s">
        <v>1939</v>
      </c>
      <c r="G479" s="74">
        <v>23</v>
      </c>
      <c r="H479" s="81" t="str">
        <f>VLOOKUP(G479,SCELTACONTRAENTE!$A$1:$B$18,2,0)</f>
        <v>23-AFFIDAMENTO IN ECONOMIA - AFFIDAMENTO DIRETTO</v>
      </c>
      <c r="I479" s="275" t="s">
        <v>1894</v>
      </c>
      <c r="J479" s="82" t="s">
        <v>1974</v>
      </c>
      <c r="K479" s="84">
        <v>1000</v>
      </c>
      <c r="L479" s="271">
        <v>41263</v>
      </c>
      <c r="M479" s="271">
        <v>41265</v>
      </c>
      <c r="N479" s="271">
        <v>41266</v>
      </c>
      <c r="O479" s="96" t="s">
        <v>1943</v>
      </c>
      <c r="P479" s="84">
        <v>1000</v>
      </c>
    </row>
    <row r="480" spans="1:16" s="87" customFormat="1" ht="24" customHeight="1">
      <c r="A480" s="93" t="s">
        <v>1975</v>
      </c>
      <c r="B480" s="270" t="s">
        <v>1894</v>
      </c>
      <c r="C480" s="96" t="s">
        <v>1895</v>
      </c>
      <c r="D480" s="96" t="s">
        <v>1896</v>
      </c>
      <c r="E480" s="93" t="s">
        <v>1976</v>
      </c>
      <c r="F480" s="96" t="s">
        <v>1977</v>
      </c>
      <c r="G480" s="74">
        <v>23</v>
      </c>
      <c r="H480" s="81" t="str">
        <f>VLOOKUP(G480,SCELTACONTRAENTE!$A$1:$B$18,2,0)</f>
        <v>23-AFFIDAMENTO IN ECONOMIA - AFFIDAMENTO DIRETTO</v>
      </c>
      <c r="I480" s="275" t="s">
        <v>1894</v>
      </c>
      <c r="J480" s="82" t="s">
        <v>1978</v>
      </c>
      <c r="K480" s="84">
        <v>80</v>
      </c>
      <c r="L480" s="271">
        <v>41149</v>
      </c>
      <c r="M480" s="271">
        <v>41160</v>
      </c>
      <c r="N480" s="271">
        <v>41160</v>
      </c>
      <c r="O480" s="96" t="s">
        <v>1979</v>
      </c>
      <c r="P480" s="84">
        <v>80</v>
      </c>
    </row>
    <row r="481" spans="1:16" s="87" customFormat="1" ht="24" customHeight="1">
      <c r="A481" s="93" t="s">
        <v>1980</v>
      </c>
      <c r="B481" s="270" t="s">
        <v>1894</v>
      </c>
      <c r="C481" s="96" t="s">
        <v>1895</v>
      </c>
      <c r="D481" s="96" t="s">
        <v>1896</v>
      </c>
      <c r="E481" s="93" t="s">
        <v>1976</v>
      </c>
      <c r="F481" s="96" t="s">
        <v>1977</v>
      </c>
      <c r="G481" s="74">
        <v>23</v>
      </c>
      <c r="H481" s="81" t="str">
        <f>VLOOKUP(G481,SCELTACONTRAENTE!$A$1:$B$18,2,0)</f>
        <v>23-AFFIDAMENTO IN ECONOMIA - AFFIDAMENTO DIRETTO</v>
      </c>
      <c r="I481" s="275" t="s">
        <v>1894</v>
      </c>
      <c r="J481" s="82" t="s">
        <v>1981</v>
      </c>
      <c r="K481" s="84">
        <v>200</v>
      </c>
      <c r="L481" s="271">
        <v>41129</v>
      </c>
      <c r="M481" s="271">
        <v>41157</v>
      </c>
      <c r="N481" s="271">
        <v>41160</v>
      </c>
      <c r="O481" s="96" t="s">
        <v>1979</v>
      </c>
      <c r="P481" s="84">
        <v>200</v>
      </c>
    </row>
    <row r="482" spans="1:16" s="87" customFormat="1" ht="24" customHeight="1">
      <c r="A482" s="268" t="s">
        <v>1982</v>
      </c>
      <c r="B482" s="270" t="s">
        <v>1894</v>
      </c>
      <c r="C482" s="96" t="s">
        <v>1895</v>
      </c>
      <c r="D482" s="96" t="s">
        <v>1896</v>
      </c>
      <c r="E482" s="93" t="s">
        <v>1938</v>
      </c>
      <c r="F482" s="268" t="s">
        <v>1983</v>
      </c>
      <c r="G482" s="74">
        <v>23</v>
      </c>
      <c r="H482" s="81" t="str">
        <f>VLOOKUP(G482,SCELTACONTRAENTE!$A$1:$B$18,2,0)</f>
        <v>23-AFFIDAMENTO IN ECONOMIA - AFFIDAMENTO DIRETTO</v>
      </c>
      <c r="I482" s="275" t="s">
        <v>1894</v>
      </c>
      <c r="J482" s="82" t="s">
        <v>1984</v>
      </c>
      <c r="K482" s="84">
        <v>3065.7</v>
      </c>
      <c r="L482" s="271">
        <v>41253</v>
      </c>
      <c r="M482" s="271">
        <v>41253</v>
      </c>
      <c r="N482" s="271">
        <v>41274</v>
      </c>
      <c r="O482" s="96" t="s">
        <v>1943</v>
      </c>
      <c r="P482" s="84">
        <v>3065.7</v>
      </c>
    </row>
    <row r="483" spans="1:16" s="87" customFormat="1" ht="24" customHeight="1">
      <c r="A483" s="93" t="s">
        <v>1985</v>
      </c>
      <c r="B483" s="270" t="s">
        <v>1894</v>
      </c>
      <c r="C483" s="96" t="s">
        <v>1895</v>
      </c>
      <c r="D483" s="96" t="s">
        <v>1896</v>
      </c>
      <c r="E483" s="93" t="s">
        <v>1957</v>
      </c>
      <c r="F483" s="94" t="s">
        <v>1986</v>
      </c>
      <c r="G483" s="74">
        <v>23</v>
      </c>
      <c r="H483" s="81" t="str">
        <f>VLOOKUP(G483,SCELTACONTRAENTE!$A$1:$B$18,2,0)</f>
        <v>23-AFFIDAMENTO IN ECONOMIA - AFFIDAMENTO DIRETTO</v>
      </c>
      <c r="I483" s="275" t="s">
        <v>1894</v>
      </c>
      <c r="J483" s="82" t="s">
        <v>1987</v>
      </c>
      <c r="K483" s="84">
        <v>289.26</v>
      </c>
      <c r="L483" s="271">
        <v>41095</v>
      </c>
      <c r="M483" s="271">
        <v>41096</v>
      </c>
      <c r="N483" s="271">
        <v>41110</v>
      </c>
      <c r="O483" s="96" t="s">
        <v>1960</v>
      </c>
      <c r="P483" s="84">
        <v>289.26</v>
      </c>
    </row>
    <row r="484" spans="1:16" s="87" customFormat="1" ht="24" customHeight="1">
      <c r="A484" s="93" t="s">
        <v>1988</v>
      </c>
      <c r="B484" s="270" t="s">
        <v>1894</v>
      </c>
      <c r="C484" s="96" t="s">
        <v>1895</v>
      </c>
      <c r="D484" s="96" t="s">
        <v>1896</v>
      </c>
      <c r="E484" s="93" t="s">
        <v>1907</v>
      </c>
      <c r="F484" s="94" t="s">
        <v>1908</v>
      </c>
      <c r="G484" s="74">
        <v>23</v>
      </c>
      <c r="H484" s="81" t="str">
        <f>VLOOKUP(G484,SCELTACONTRAENTE!$A$1:$B$18,2,0)</f>
        <v>23-AFFIDAMENTO IN ECONOMIA - AFFIDAMENTO DIRETTO</v>
      </c>
      <c r="I484" s="275" t="s">
        <v>1894</v>
      </c>
      <c r="J484" s="82" t="s">
        <v>1989</v>
      </c>
      <c r="K484" s="84">
        <v>645</v>
      </c>
      <c r="L484" s="271">
        <v>41144</v>
      </c>
      <c r="M484" s="271">
        <v>41172</v>
      </c>
      <c r="N484" s="270" t="s">
        <v>1990</v>
      </c>
      <c r="O484" s="96" t="s">
        <v>1912</v>
      </c>
      <c r="P484" s="84">
        <v>645</v>
      </c>
    </row>
    <row r="485" spans="1:16" s="87" customFormat="1" ht="24" customHeight="1">
      <c r="A485" s="93" t="s">
        <v>1991</v>
      </c>
      <c r="B485" s="270" t="s">
        <v>1894</v>
      </c>
      <c r="C485" s="96" t="s">
        <v>1895</v>
      </c>
      <c r="D485" s="96" t="s">
        <v>1896</v>
      </c>
      <c r="E485" s="93" t="s">
        <v>1992</v>
      </c>
      <c r="F485" s="94" t="s">
        <v>1993</v>
      </c>
      <c r="G485" s="74">
        <v>23</v>
      </c>
      <c r="H485" s="81" t="str">
        <f>VLOOKUP(G485,SCELTACONTRAENTE!$A$1:$B$18,2,0)</f>
        <v>23-AFFIDAMENTO IN ECONOMIA - AFFIDAMENTO DIRETTO</v>
      </c>
      <c r="I485" s="275" t="s">
        <v>1894</v>
      </c>
      <c r="J485" s="82" t="s">
        <v>1994</v>
      </c>
      <c r="K485" s="84">
        <v>70</v>
      </c>
      <c r="L485" s="271">
        <v>41202</v>
      </c>
      <c r="M485" s="271">
        <v>41202</v>
      </c>
      <c r="N485" s="270" t="s">
        <v>1995</v>
      </c>
      <c r="O485" s="96" t="s">
        <v>1996</v>
      </c>
      <c r="P485" s="84">
        <v>70</v>
      </c>
    </row>
    <row r="486" spans="1:16" s="87" customFormat="1" ht="24" customHeight="1">
      <c r="A486" s="93" t="s">
        <v>1997</v>
      </c>
      <c r="B486" s="270" t="s">
        <v>1894</v>
      </c>
      <c r="C486" s="96" t="s">
        <v>1895</v>
      </c>
      <c r="D486" s="96" t="s">
        <v>1896</v>
      </c>
      <c r="E486" s="93" t="s">
        <v>1998</v>
      </c>
      <c r="F486" s="94" t="s">
        <v>1999</v>
      </c>
      <c r="G486" s="74">
        <v>23</v>
      </c>
      <c r="H486" s="81" t="str">
        <f>VLOOKUP(G486,SCELTACONTRAENTE!$A$1:$B$18,2,0)</f>
        <v>23-AFFIDAMENTO IN ECONOMIA - AFFIDAMENTO DIRETTO</v>
      </c>
      <c r="I486" s="275" t="s">
        <v>1894</v>
      </c>
      <c r="J486" s="82" t="s">
        <v>2000</v>
      </c>
      <c r="K486" s="84">
        <v>6500</v>
      </c>
      <c r="L486" s="271">
        <v>41053</v>
      </c>
      <c r="M486" s="270" t="s">
        <v>2001</v>
      </c>
      <c r="N486" s="270" t="s">
        <v>2002</v>
      </c>
      <c r="O486" s="96" t="s">
        <v>2003</v>
      </c>
      <c r="P486" s="84">
        <v>6500</v>
      </c>
    </row>
    <row r="487" spans="1:16" s="87" customFormat="1" ht="24" customHeight="1">
      <c r="A487" s="93" t="s">
        <v>2004</v>
      </c>
      <c r="B487" s="270" t="s">
        <v>1894</v>
      </c>
      <c r="C487" s="96" t="s">
        <v>1895</v>
      </c>
      <c r="D487" s="96" t="s">
        <v>1896</v>
      </c>
      <c r="E487" s="93" t="s">
        <v>1938</v>
      </c>
      <c r="F487" s="94" t="s">
        <v>2005</v>
      </c>
      <c r="G487" s="74">
        <v>23</v>
      </c>
      <c r="H487" s="81" t="str">
        <f>VLOOKUP(G487,SCELTACONTRAENTE!$A$1:$B$18,2,0)</f>
        <v>23-AFFIDAMENTO IN ECONOMIA - AFFIDAMENTO DIRETTO</v>
      </c>
      <c r="I487" s="275" t="s">
        <v>1894</v>
      </c>
      <c r="J487" s="82" t="s">
        <v>2006</v>
      </c>
      <c r="K487" s="84">
        <v>500</v>
      </c>
      <c r="L487" s="271">
        <v>41242</v>
      </c>
      <c r="M487" s="270" t="s">
        <v>2007</v>
      </c>
      <c r="N487" s="270" t="s">
        <v>2008</v>
      </c>
      <c r="O487" s="96" t="s">
        <v>1943</v>
      </c>
      <c r="P487" s="84">
        <v>500</v>
      </c>
    </row>
    <row r="488" spans="1:16" s="87" customFormat="1" ht="24" customHeight="1">
      <c r="A488" s="93" t="s">
        <v>2009</v>
      </c>
      <c r="B488" s="270" t="s">
        <v>1894</v>
      </c>
      <c r="C488" s="96" t="s">
        <v>1895</v>
      </c>
      <c r="D488" s="96" t="s">
        <v>1896</v>
      </c>
      <c r="E488" s="93" t="s">
        <v>1964</v>
      </c>
      <c r="F488" s="96" t="s">
        <v>2010</v>
      </c>
      <c r="G488" s="74">
        <v>23</v>
      </c>
      <c r="H488" s="81" t="str">
        <f>VLOOKUP(G488,SCELTACONTRAENTE!$A$1:$B$18,2,0)</f>
        <v>23-AFFIDAMENTO IN ECONOMIA - AFFIDAMENTO DIRETTO</v>
      </c>
      <c r="I488" s="275" t="s">
        <v>1894</v>
      </c>
      <c r="J488" s="82" t="s">
        <v>2011</v>
      </c>
      <c r="K488" s="84">
        <v>250</v>
      </c>
      <c r="L488" s="271">
        <v>41222</v>
      </c>
      <c r="M488" s="270" t="s">
        <v>2012</v>
      </c>
      <c r="N488" s="270" t="s">
        <v>2013</v>
      </c>
      <c r="O488" s="96" t="s">
        <v>1967</v>
      </c>
      <c r="P488" s="84">
        <v>250</v>
      </c>
    </row>
    <row r="489" spans="1:16" s="87" customFormat="1" ht="24" customHeight="1">
      <c r="A489" s="93" t="s">
        <v>2014</v>
      </c>
      <c r="B489" s="270" t="s">
        <v>1894</v>
      </c>
      <c r="C489" s="96" t="s">
        <v>1895</v>
      </c>
      <c r="D489" s="96" t="s">
        <v>1896</v>
      </c>
      <c r="E489" s="93" t="s">
        <v>1992</v>
      </c>
      <c r="F489" s="96" t="s">
        <v>2015</v>
      </c>
      <c r="G489" s="74">
        <v>23</v>
      </c>
      <c r="H489" s="81" t="str">
        <f>VLOOKUP(G489,SCELTACONTRAENTE!$A$1:$B$18,2,0)</f>
        <v>23-AFFIDAMENTO IN ECONOMIA - AFFIDAMENTO DIRETTO</v>
      </c>
      <c r="I489" s="275" t="s">
        <v>1894</v>
      </c>
      <c r="J489" s="82" t="s">
        <v>2016</v>
      </c>
      <c r="K489" s="84">
        <v>54</v>
      </c>
      <c r="L489" s="271">
        <v>41250</v>
      </c>
      <c r="M489" s="270" t="s">
        <v>2017</v>
      </c>
      <c r="N489" s="270" t="s">
        <v>2017</v>
      </c>
      <c r="O489" s="96" t="s">
        <v>1996</v>
      </c>
      <c r="P489" s="84">
        <v>54</v>
      </c>
    </row>
    <row r="490" spans="1:16" s="87" customFormat="1" ht="24" customHeight="1">
      <c r="A490" s="93" t="s">
        <v>2018</v>
      </c>
      <c r="B490" s="270" t="s">
        <v>1894</v>
      </c>
      <c r="C490" s="96" t="s">
        <v>1895</v>
      </c>
      <c r="D490" s="96" t="s">
        <v>1896</v>
      </c>
      <c r="E490" s="93" t="s">
        <v>1992</v>
      </c>
      <c r="F490" s="96" t="s">
        <v>2015</v>
      </c>
      <c r="G490" s="74">
        <v>23</v>
      </c>
      <c r="H490" s="81" t="str">
        <f>VLOOKUP(G490,SCELTACONTRAENTE!$A$1:$B$18,2,0)</f>
        <v>23-AFFIDAMENTO IN ECONOMIA - AFFIDAMENTO DIRETTO</v>
      </c>
      <c r="I490" s="275" t="s">
        <v>1894</v>
      </c>
      <c r="J490" s="82" t="s">
        <v>2019</v>
      </c>
      <c r="K490" s="84">
        <v>546.26</v>
      </c>
      <c r="L490" s="271">
        <v>41221</v>
      </c>
      <c r="M490" s="130">
        <v>41221</v>
      </c>
      <c r="N490" s="130">
        <v>41243</v>
      </c>
      <c r="O490" s="96" t="s">
        <v>1996</v>
      </c>
      <c r="P490" s="84">
        <v>546.26</v>
      </c>
    </row>
    <row r="491" spans="1:16" s="87" customFormat="1" ht="24" customHeight="1">
      <c r="A491" s="93" t="s">
        <v>2020</v>
      </c>
      <c r="B491" s="270" t="s">
        <v>1894</v>
      </c>
      <c r="C491" s="96" t="s">
        <v>1895</v>
      </c>
      <c r="D491" s="96" t="s">
        <v>1896</v>
      </c>
      <c r="E491" s="93" t="s">
        <v>1992</v>
      </c>
      <c r="F491" s="96" t="s">
        <v>2015</v>
      </c>
      <c r="G491" s="74">
        <v>23</v>
      </c>
      <c r="H491" s="81" t="str">
        <f>VLOOKUP(G491,SCELTACONTRAENTE!$A$1:$B$18,2,0)</f>
        <v>23-AFFIDAMENTO IN ECONOMIA - AFFIDAMENTO DIRETTO</v>
      </c>
      <c r="I491" s="275" t="s">
        <v>1894</v>
      </c>
      <c r="J491" s="82" t="s">
        <v>2021</v>
      </c>
      <c r="K491" s="84">
        <v>1291.14</v>
      </c>
      <c r="L491" s="271">
        <v>41188</v>
      </c>
      <c r="M491" s="271">
        <v>41188</v>
      </c>
      <c r="N491" s="271">
        <v>41213</v>
      </c>
      <c r="O491" s="86" t="s">
        <v>2022</v>
      </c>
      <c r="P491" s="84">
        <v>1291.14</v>
      </c>
    </row>
    <row r="492" spans="1:16" s="87" customFormat="1" ht="24" customHeight="1">
      <c r="A492" s="93" t="s">
        <v>2023</v>
      </c>
      <c r="B492" s="270" t="s">
        <v>1894</v>
      </c>
      <c r="C492" s="96" t="s">
        <v>1895</v>
      </c>
      <c r="D492" s="96" t="s">
        <v>1896</v>
      </c>
      <c r="E492" s="93" t="s">
        <v>1907</v>
      </c>
      <c r="F492" s="96" t="s">
        <v>2024</v>
      </c>
      <c r="G492" s="74">
        <v>23</v>
      </c>
      <c r="H492" s="81" t="str">
        <f>VLOOKUP(G492,SCELTACONTRAENTE!$A$1:$B$18,2,0)</f>
        <v>23-AFFIDAMENTO IN ECONOMIA - AFFIDAMENTO DIRETTO</v>
      </c>
      <c r="I492" s="275" t="s">
        <v>1894</v>
      </c>
      <c r="J492" s="82" t="s">
        <v>2025</v>
      </c>
      <c r="K492" s="84">
        <v>300</v>
      </c>
      <c r="L492" s="271">
        <v>41185</v>
      </c>
      <c r="M492" s="271">
        <v>41189</v>
      </c>
      <c r="N492" s="271">
        <v>41190</v>
      </c>
      <c r="O492" s="96" t="s">
        <v>1912</v>
      </c>
      <c r="P492" s="84">
        <v>300</v>
      </c>
    </row>
    <row r="493" spans="1:16" s="87" customFormat="1" ht="24" customHeight="1">
      <c r="A493" s="93" t="s">
        <v>2026</v>
      </c>
      <c r="B493" s="270" t="s">
        <v>1894</v>
      </c>
      <c r="C493" s="96" t="s">
        <v>1895</v>
      </c>
      <c r="D493" s="96" t="s">
        <v>1896</v>
      </c>
      <c r="E493" s="93" t="s">
        <v>1992</v>
      </c>
      <c r="F493" s="94" t="s">
        <v>2027</v>
      </c>
      <c r="G493" s="74">
        <v>23</v>
      </c>
      <c r="H493" s="81" t="str">
        <f>VLOOKUP(G493,SCELTACONTRAENTE!$A$1:$B$18,2,0)</f>
        <v>23-AFFIDAMENTO IN ECONOMIA - AFFIDAMENTO DIRETTO</v>
      </c>
      <c r="I493" s="275" t="s">
        <v>1894</v>
      </c>
      <c r="J493" s="82" t="s">
        <v>2028</v>
      </c>
      <c r="K493" s="84">
        <v>899</v>
      </c>
      <c r="L493" s="271">
        <v>41086</v>
      </c>
      <c r="M493" s="271">
        <v>41097</v>
      </c>
      <c r="N493" s="271">
        <v>41121</v>
      </c>
      <c r="O493" s="96" t="s">
        <v>1996</v>
      </c>
      <c r="P493" s="84">
        <v>899</v>
      </c>
    </row>
    <row r="494" spans="1:16" s="87" customFormat="1" ht="24" customHeight="1">
      <c r="A494" s="93" t="s">
        <v>2029</v>
      </c>
      <c r="B494" s="270" t="s">
        <v>2030</v>
      </c>
      <c r="C494" s="96"/>
      <c r="D494" s="96"/>
      <c r="E494" s="93"/>
      <c r="F494" s="96"/>
      <c r="G494" s="74"/>
      <c r="H494" s="81" t="e">
        <f>VLOOKUP(G494,SCELTACONTRAENTE!$A$1:$B$18,2,0)</f>
        <v>#N/A</v>
      </c>
      <c r="I494" s="275"/>
      <c r="J494" s="82"/>
      <c r="K494" s="84"/>
      <c r="L494" s="271"/>
      <c r="M494" s="271"/>
      <c r="N494" s="86"/>
      <c r="O494" s="96"/>
      <c r="P494" s="84"/>
    </row>
    <row r="495" spans="1:16" s="87" customFormat="1" ht="24" customHeight="1">
      <c r="A495" s="93" t="s">
        <v>2031</v>
      </c>
      <c r="B495" s="270" t="s">
        <v>1894</v>
      </c>
      <c r="C495" s="96" t="s">
        <v>1895</v>
      </c>
      <c r="D495" s="96" t="s">
        <v>1896</v>
      </c>
      <c r="E495" s="93" t="s">
        <v>2032</v>
      </c>
      <c r="F495" s="94" t="s">
        <v>2015</v>
      </c>
      <c r="G495" s="74">
        <v>23</v>
      </c>
      <c r="H495" s="81" t="str">
        <f>VLOOKUP(G495,SCELTACONTRAENTE!$A$1:$B$18,2,0)</f>
        <v>23-AFFIDAMENTO IN ECONOMIA - AFFIDAMENTO DIRETTO</v>
      </c>
      <c r="I495" s="275" t="s">
        <v>1894</v>
      </c>
      <c r="J495" s="82" t="s">
        <v>2033</v>
      </c>
      <c r="K495" s="84">
        <v>539.84</v>
      </c>
      <c r="L495" s="271">
        <v>41089</v>
      </c>
      <c r="M495" s="271">
        <v>41091</v>
      </c>
      <c r="N495" s="271">
        <v>41121</v>
      </c>
      <c r="O495" s="96" t="s">
        <v>2034</v>
      </c>
      <c r="P495" s="84">
        <v>539.84</v>
      </c>
    </row>
    <row r="496" spans="1:16" s="87" customFormat="1" ht="24" customHeight="1">
      <c r="A496" s="93" t="s">
        <v>2035</v>
      </c>
      <c r="B496" s="270" t="s">
        <v>1894</v>
      </c>
      <c r="C496" s="96" t="s">
        <v>1895</v>
      </c>
      <c r="D496" s="96" t="s">
        <v>1896</v>
      </c>
      <c r="E496" s="93" t="s">
        <v>1976</v>
      </c>
      <c r="F496" s="96" t="s">
        <v>2036</v>
      </c>
      <c r="G496" s="74">
        <v>23</v>
      </c>
      <c r="H496" s="81" t="str">
        <f>VLOOKUP(G496,SCELTACONTRAENTE!$A$1:$B$18,2,0)</f>
        <v>23-AFFIDAMENTO IN ECONOMIA - AFFIDAMENTO DIRETTO</v>
      </c>
      <c r="I496" s="275" t="s">
        <v>1894</v>
      </c>
      <c r="J496" s="82" t="s">
        <v>2037</v>
      </c>
      <c r="K496" s="84">
        <v>800</v>
      </c>
      <c r="L496" s="271">
        <v>41134</v>
      </c>
      <c r="M496" s="271">
        <v>41159</v>
      </c>
      <c r="N496" s="86">
        <v>41160</v>
      </c>
      <c r="O496" s="96" t="s">
        <v>1979</v>
      </c>
      <c r="P496" s="84">
        <v>800</v>
      </c>
    </row>
    <row r="497" spans="1:16" s="87" customFormat="1" ht="24" customHeight="1">
      <c r="A497" s="93" t="s">
        <v>2038</v>
      </c>
      <c r="B497" s="270" t="s">
        <v>1894</v>
      </c>
      <c r="C497" s="96" t="s">
        <v>1895</v>
      </c>
      <c r="D497" s="96" t="s">
        <v>1896</v>
      </c>
      <c r="E497" s="93" t="s">
        <v>1976</v>
      </c>
      <c r="F497" s="96" t="s">
        <v>2039</v>
      </c>
      <c r="G497" s="74">
        <v>23</v>
      </c>
      <c r="H497" s="81" t="str">
        <f>VLOOKUP(G497,SCELTACONTRAENTE!$A$1:$B$18,2,0)</f>
        <v>23-AFFIDAMENTO IN ECONOMIA - AFFIDAMENTO DIRETTO</v>
      </c>
      <c r="I497" s="275" t="s">
        <v>1894</v>
      </c>
      <c r="J497" s="82" t="s">
        <v>2037</v>
      </c>
      <c r="K497" s="84">
        <v>323</v>
      </c>
      <c r="L497" s="271">
        <v>41134</v>
      </c>
      <c r="M497" s="271">
        <v>41157</v>
      </c>
      <c r="N497" s="86">
        <v>41160</v>
      </c>
      <c r="O497" s="96" t="s">
        <v>1979</v>
      </c>
      <c r="P497" s="84">
        <v>323</v>
      </c>
    </row>
    <row r="498" spans="1:16" s="87" customFormat="1" ht="24" customHeight="1">
      <c r="A498" s="93" t="s">
        <v>2040</v>
      </c>
      <c r="B498" s="270" t="s">
        <v>1894</v>
      </c>
      <c r="C498" s="96" t="s">
        <v>1895</v>
      </c>
      <c r="D498" s="96" t="s">
        <v>1896</v>
      </c>
      <c r="E498" s="93" t="s">
        <v>1938</v>
      </c>
      <c r="F498" s="96" t="s">
        <v>2041</v>
      </c>
      <c r="G498" s="74">
        <v>23</v>
      </c>
      <c r="H498" s="81" t="str">
        <f>VLOOKUP(G498,SCELTACONTRAENTE!$A$1:$B$18,2,0)</f>
        <v>23-AFFIDAMENTO IN ECONOMIA - AFFIDAMENTO DIRETTO</v>
      </c>
      <c r="I498" s="275" t="s">
        <v>1894</v>
      </c>
      <c r="J498" s="82" t="s">
        <v>2006</v>
      </c>
      <c r="K498" s="84">
        <v>720</v>
      </c>
      <c r="L498" s="271">
        <v>41242</v>
      </c>
      <c r="M498" s="271">
        <v>41252</v>
      </c>
      <c r="N498" s="86">
        <v>41253</v>
      </c>
      <c r="O498" s="96" t="s">
        <v>1943</v>
      </c>
      <c r="P498" s="84">
        <v>720</v>
      </c>
    </row>
    <row r="499" spans="1:16" s="87" customFormat="1" ht="36" customHeight="1">
      <c r="A499" s="93" t="s">
        <v>2042</v>
      </c>
      <c r="B499" s="270" t="s">
        <v>1894</v>
      </c>
      <c r="C499" s="96" t="s">
        <v>1895</v>
      </c>
      <c r="D499" s="96" t="s">
        <v>1896</v>
      </c>
      <c r="E499" s="93" t="s">
        <v>1938</v>
      </c>
      <c r="F499" s="96" t="s">
        <v>2043</v>
      </c>
      <c r="G499" s="74">
        <v>23</v>
      </c>
      <c r="H499" s="81" t="str">
        <f>VLOOKUP(G499,SCELTACONTRAENTE!$A$1:$B$18,2,0)</f>
        <v>23-AFFIDAMENTO IN ECONOMIA - AFFIDAMENTO DIRETTO</v>
      </c>
      <c r="I499" s="275" t="s">
        <v>1894</v>
      </c>
      <c r="J499" s="82" t="s">
        <v>2044</v>
      </c>
      <c r="K499" s="84" t="s">
        <v>2045</v>
      </c>
      <c r="L499" s="271" t="s">
        <v>2046</v>
      </c>
      <c r="M499" s="271" t="s">
        <v>2046</v>
      </c>
      <c r="N499" s="86" t="s">
        <v>2047</v>
      </c>
      <c r="O499" s="96" t="s">
        <v>1943</v>
      </c>
      <c r="P499" s="84">
        <v>720</v>
      </c>
    </row>
    <row r="500" spans="1:16" s="87" customFormat="1" ht="24" customHeight="1">
      <c r="A500" s="93" t="s">
        <v>2048</v>
      </c>
      <c r="B500" s="270" t="s">
        <v>1894</v>
      </c>
      <c r="C500" s="96" t="s">
        <v>1895</v>
      </c>
      <c r="D500" s="96" t="s">
        <v>1896</v>
      </c>
      <c r="E500" s="93" t="s">
        <v>1907</v>
      </c>
      <c r="F500" s="96" t="s">
        <v>2049</v>
      </c>
      <c r="G500" s="74">
        <v>23</v>
      </c>
      <c r="H500" s="81" t="str">
        <f>VLOOKUP(G500,SCELTACONTRAENTE!$A$1:$B$18,2,0)</f>
        <v>23-AFFIDAMENTO IN ECONOMIA - AFFIDAMENTO DIRETTO</v>
      </c>
      <c r="I500" s="275" t="s">
        <v>1894</v>
      </c>
      <c r="J500" s="82" t="s">
        <v>2050</v>
      </c>
      <c r="K500" s="84">
        <v>350</v>
      </c>
      <c r="L500" s="271">
        <v>41257</v>
      </c>
      <c r="M500" s="271">
        <v>41267</v>
      </c>
      <c r="N500" s="86">
        <v>41267</v>
      </c>
      <c r="O500" s="96" t="s">
        <v>1912</v>
      </c>
      <c r="P500" s="84">
        <v>350</v>
      </c>
    </row>
    <row r="501" spans="1:16" s="87" customFormat="1" ht="24" customHeight="1">
      <c r="A501" s="93" t="s">
        <v>2051</v>
      </c>
      <c r="B501" s="270" t="s">
        <v>1894</v>
      </c>
      <c r="C501" s="96" t="s">
        <v>1895</v>
      </c>
      <c r="D501" s="96" t="s">
        <v>1896</v>
      </c>
      <c r="E501" s="93" t="s">
        <v>1998</v>
      </c>
      <c r="F501" s="96" t="s">
        <v>2052</v>
      </c>
      <c r="G501" s="74">
        <v>23</v>
      </c>
      <c r="H501" s="81" t="str">
        <f>VLOOKUP(G501,SCELTACONTRAENTE!$A$1:$B$18,2,0)</f>
        <v>23-AFFIDAMENTO IN ECONOMIA - AFFIDAMENTO DIRETTO</v>
      </c>
      <c r="I501" s="275" t="s">
        <v>1894</v>
      </c>
      <c r="J501" s="82" t="s">
        <v>2053</v>
      </c>
      <c r="K501" s="84">
        <v>120</v>
      </c>
      <c r="L501" s="271">
        <v>41230</v>
      </c>
      <c r="M501" s="271">
        <v>41250</v>
      </c>
      <c r="N501" s="86">
        <v>41253</v>
      </c>
      <c r="O501" s="96" t="s">
        <v>2003</v>
      </c>
      <c r="P501" s="84">
        <v>120</v>
      </c>
    </row>
    <row r="502" spans="1:16" s="87" customFormat="1" ht="24" customHeight="1">
      <c r="A502" s="93" t="s">
        <v>2054</v>
      </c>
      <c r="B502" s="270" t="s">
        <v>1894</v>
      </c>
      <c r="C502" s="96" t="s">
        <v>1895</v>
      </c>
      <c r="D502" s="96" t="s">
        <v>1896</v>
      </c>
      <c r="E502" s="93" t="s">
        <v>1930</v>
      </c>
      <c r="F502" s="268" t="s">
        <v>2055</v>
      </c>
      <c r="G502" s="74">
        <v>23</v>
      </c>
      <c r="H502" s="81" t="str">
        <f>VLOOKUP(G502,SCELTACONTRAENTE!$A$1:$B$18,2,0)</f>
        <v>23-AFFIDAMENTO IN ECONOMIA - AFFIDAMENTO DIRETTO</v>
      </c>
      <c r="I502" s="275" t="s">
        <v>1894</v>
      </c>
      <c r="J502" s="82" t="s">
        <v>1932</v>
      </c>
      <c r="K502" s="84">
        <v>1818.18</v>
      </c>
      <c r="L502" s="271">
        <v>41260</v>
      </c>
      <c r="M502" s="271">
        <v>41260</v>
      </c>
      <c r="N502" s="86">
        <v>41262</v>
      </c>
      <c r="O502" s="96" t="s">
        <v>1935</v>
      </c>
      <c r="P502" s="84">
        <v>1818.18</v>
      </c>
    </row>
    <row r="503" spans="1:16" s="87" customFormat="1" ht="24" customHeight="1">
      <c r="A503" s="93" t="s">
        <v>2056</v>
      </c>
      <c r="B503" s="270" t="s">
        <v>1894</v>
      </c>
      <c r="C503" s="96" t="s">
        <v>1895</v>
      </c>
      <c r="D503" s="96" t="s">
        <v>1896</v>
      </c>
      <c r="E503" s="93" t="s">
        <v>1930</v>
      </c>
      <c r="F503" s="96" t="s">
        <v>2055</v>
      </c>
      <c r="G503" s="74">
        <v>23</v>
      </c>
      <c r="H503" s="81" t="str">
        <f>VLOOKUP(G503,SCELTACONTRAENTE!$A$1:$B$18,2,0)</f>
        <v>23-AFFIDAMENTO IN ECONOMIA - AFFIDAMENTO DIRETTO</v>
      </c>
      <c r="I503" s="275" t="s">
        <v>1894</v>
      </c>
      <c r="J503" s="82" t="s">
        <v>1932</v>
      </c>
      <c r="K503" s="84">
        <v>1818.18</v>
      </c>
      <c r="L503" s="271">
        <v>41260</v>
      </c>
      <c r="M503" s="271">
        <v>41260</v>
      </c>
      <c r="N503" s="86">
        <v>41262</v>
      </c>
      <c r="O503" s="96" t="s">
        <v>1935</v>
      </c>
      <c r="P503" s="84">
        <v>1818.18</v>
      </c>
    </row>
    <row r="504" spans="1:16" s="87" customFormat="1" ht="24" customHeight="1">
      <c r="A504" s="93" t="s">
        <v>2057</v>
      </c>
      <c r="B504" s="270" t="s">
        <v>1894</v>
      </c>
      <c r="C504" s="96" t="s">
        <v>1895</v>
      </c>
      <c r="D504" s="96" t="s">
        <v>1896</v>
      </c>
      <c r="E504" s="93" t="s">
        <v>1930</v>
      </c>
      <c r="F504" s="96" t="s">
        <v>2055</v>
      </c>
      <c r="G504" s="74">
        <v>23</v>
      </c>
      <c r="H504" s="81" t="str">
        <f>VLOOKUP(G504,SCELTACONTRAENTE!$A$1:$B$18,2,0)</f>
        <v>23-AFFIDAMENTO IN ECONOMIA - AFFIDAMENTO DIRETTO</v>
      </c>
      <c r="I504" s="275" t="s">
        <v>1894</v>
      </c>
      <c r="J504" s="82" t="s">
        <v>1932</v>
      </c>
      <c r="K504" s="84">
        <v>1818.18</v>
      </c>
      <c r="L504" s="271">
        <v>41260</v>
      </c>
      <c r="M504" s="271">
        <v>41260</v>
      </c>
      <c r="N504" s="86">
        <v>41262</v>
      </c>
      <c r="O504" s="96" t="s">
        <v>1935</v>
      </c>
      <c r="P504" s="84">
        <v>1818.18</v>
      </c>
    </row>
    <row r="505" spans="1:16" s="87" customFormat="1" ht="24" customHeight="1">
      <c r="A505" s="93" t="s">
        <v>2058</v>
      </c>
      <c r="B505" s="270" t="s">
        <v>1894</v>
      </c>
      <c r="C505" s="96" t="s">
        <v>1895</v>
      </c>
      <c r="D505" s="96" t="s">
        <v>1896</v>
      </c>
      <c r="E505" s="93" t="s">
        <v>2059</v>
      </c>
      <c r="F505" s="96" t="s">
        <v>2060</v>
      </c>
      <c r="G505" s="74">
        <v>23</v>
      </c>
      <c r="H505" s="81" t="str">
        <f>VLOOKUP(G505,SCELTACONTRAENTE!$A$1:$B$18,2,0)</f>
        <v>23-AFFIDAMENTO IN ECONOMIA - AFFIDAMENTO DIRETTO</v>
      </c>
      <c r="I505" s="275" t="s">
        <v>1894</v>
      </c>
      <c r="J505" s="82" t="s">
        <v>2061</v>
      </c>
      <c r="K505" s="84">
        <v>256.94</v>
      </c>
      <c r="L505" s="271">
        <v>41246</v>
      </c>
      <c r="M505" s="271">
        <v>41246</v>
      </c>
      <c r="N505" s="86">
        <v>41274</v>
      </c>
      <c r="O505" s="96" t="s">
        <v>2062</v>
      </c>
      <c r="P505" s="84">
        <v>256.94</v>
      </c>
    </row>
    <row r="506" spans="1:16" s="87" customFormat="1" ht="24" customHeight="1">
      <c r="A506" s="93" t="s">
        <v>2063</v>
      </c>
      <c r="B506" s="270" t="s">
        <v>1894</v>
      </c>
      <c r="C506" s="96" t="s">
        <v>1895</v>
      </c>
      <c r="D506" s="96" t="s">
        <v>1896</v>
      </c>
      <c r="E506" s="93" t="s">
        <v>2059</v>
      </c>
      <c r="F506" s="96" t="s">
        <v>2060</v>
      </c>
      <c r="G506" s="74">
        <v>23</v>
      </c>
      <c r="H506" s="81" t="str">
        <f>VLOOKUP(G506,SCELTACONTRAENTE!$A$1:$B$18,2,0)</f>
        <v>23-AFFIDAMENTO IN ECONOMIA - AFFIDAMENTO DIRETTO</v>
      </c>
      <c r="I506" s="275" t="s">
        <v>1894</v>
      </c>
      <c r="J506" s="82" t="s">
        <v>2061</v>
      </c>
      <c r="K506" s="84">
        <v>97.43</v>
      </c>
      <c r="L506" s="271">
        <v>41246</v>
      </c>
      <c r="M506" s="271">
        <v>41253</v>
      </c>
      <c r="N506" s="86">
        <v>41253</v>
      </c>
      <c r="O506" s="96" t="s">
        <v>2062</v>
      </c>
      <c r="P506" s="84">
        <v>97.43</v>
      </c>
    </row>
    <row r="507" spans="1:16" s="87" customFormat="1" ht="24" customHeight="1">
      <c r="A507" s="93" t="s">
        <v>2064</v>
      </c>
      <c r="B507" s="270" t="s">
        <v>1894</v>
      </c>
      <c r="C507" s="96" t="s">
        <v>1895</v>
      </c>
      <c r="D507" s="96" t="s">
        <v>1896</v>
      </c>
      <c r="E507" s="93" t="s">
        <v>1914</v>
      </c>
      <c r="F507" s="96" t="s">
        <v>2065</v>
      </c>
      <c r="G507" s="74">
        <v>23</v>
      </c>
      <c r="H507" s="81" t="str">
        <f>VLOOKUP(G507,SCELTACONTRAENTE!$A$1:$B$18,2,0)</f>
        <v>23-AFFIDAMENTO IN ECONOMIA - AFFIDAMENTO DIRETTO</v>
      </c>
      <c r="I507" s="275" t="s">
        <v>1894</v>
      </c>
      <c r="J507" s="82" t="s">
        <v>2066</v>
      </c>
      <c r="K507" s="84">
        <v>600</v>
      </c>
      <c r="L507" s="271">
        <v>41248</v>
      </c>
      <c r="M507" s="271">
        <v>41248</v>
      </c>
      <c r="N507" s="86">
        <v>41248</v>
      </c>
      <c r="O507" s="96" t="s">
        <v>1919</v>
      </c>
      <c r="P507" s="84">
        <v>600</v>
      </c>
    </row>
    <row r="508" spans="1:16" s="87" customFormat="1" ht="24" customHeight="1">
      <c r="A508" s="93" t="s">
        <v>2067</v>
      </c>
      <c r="B508" s="270" t="s">
        <v>1894</v>
      </c>
      <c r="C508" s="96" t="s">
        <v>1895</v>
      </c>
      <c r="D508" s="96" t="s">
        <v>1896</v>
      </c>
      <c r="E508" s="93" t="s">
        <v>1914</v>
      </c>
      <c r="F508" s="96" t="s">
        <v>2068</v>
      </c>
      <c r="G508" s="74">
        <v>23</v>
      </c>
      <c r="H508" s="81" t="str">
        <f>VLOOKUP(G508,SCELTACONTRAENTE!$A$1:$B$18,2,0)</f>
        <v>23-AFFIDAMENTO IN ECONOMIA - AFFIDAMENTO DIRETTO</v>
      </c>
      <c r="I508" s="275" t="s">
        <v>1894</v>
      </c>
      <c r="J508" s="82" t="s">
        <v>2069</v>
      </c>
      <c r="K508" s="84">
        <v>240.34</v>
      </c>
      <c r="L508" s="271">
        <v>41201</v>
      </c>
      <c r="M508" s="271">
        <v>41257</v>
      </c>
      <c r="N508" s="86">
        <v>41264</v>
      </c>
      <c r="O508" s="96" t="s">
        <v>1919</v>
      </c>
      <c r="P508" s="84">
        <v>240.34</v>
      </c>
    </row>
    <row r="509" spans="1:16" s="87" customFormat="1" ht="24" customHeight="1">
      <c r="A509" s="93" t="s">
        <v>2070</v>
      </c>
      <c r="B509" s="270" t="s">
        <v>1894</v>
      </c>
      <c r="C509" s="96" t="s">
        <v>1895</v>
      </c>
      <c r="D509" s="96" t="s">
        <v>1896</v>
      </c>
      <c r="E509" s="93" t="s">
        <v>1914</v>
      </c>
      <c r="F509" s="96" t="s">
        <v>2068</v>
      </c>
      <c r="G509" s="74">
        <v>23</v>
      </c>
      <c r="H509" s="81" t="str">
        <f>VLOOKUP(G509,SCELTACONTRAENTE!$A$1:$B$18,2,0)</f>
        <v>23-AFFIDAMENTO IN ECONOMIA - AFFIDAMENTO DIRETTO</v>
      </c>
      <c r="I509" s="275" t="s">
        <v>1894</v>
      </c>
      <c r="J509" s="82" t="s">
        <v>2069</v>
      </c>
      <c r="K509" s="84">
        <v>123.66</v>
      </c>
      <c r="L509" s="271">
        <v>41201</v>
      </c>
      <c r="M509" s="271">
        <v>41225</v>
      </c>
      <c r="N509" s="86">
        <v>41226</v>
      </c>
      <c r="O509" s="96" t="s">
        <v>1919</v>
      </c>
      <c r="P509" s="84">
        <v>123.66</v>
      </c>
    </row>
    <row r="510" spans="1:16" s="87" customFormat="1" ht="24" customHeight="1">
      <c r="A510" s="93" t="s">
        <v>2071</v>
      </c>
      <c r="B510" s="270" t="s">
        <v>1894</v>
      </c>
      <c r="C510" s="96" t="s">
        <v>1895</v>
      </c>
      <c r="D510" s="96" t="s">
        <v>1896</v>
      </c>
      <c r="E510" s="93" t="s">
        <v>2072</v>
      </c>
      <c r="F510" s="96" t="s">
        <v>2073</v>
      </c>
      <c r="G510" s="74">
        <v>23</v>
      </c>
      <c r="H510" s="81" t="str">
        <f>VLOOKUP(G510,SCELTACONTRAENTE!$A$1:$B$18,2,0)</f>
        <v>23-AFFIDAMENTO IN ECONOMIA - AFFIDAMENTO DIRETTO</v>
      </c>
      <c r="I510" s="275" t="s">
        <v>1894</v>
      </c>
      <c r="J510" s="82" t="s">
        <v>2074</v>
      </c>
      <c r="K510" s="84">
        <v>2000</v>
      </c>
      <c r="L510" s="271">
        <v>41264</v>
      </c>
      <c r="M510" s="271">
        <v>41264</v>
      </c>
      <c r="N510" s="86">
        <v>41273</v>
      </c>
      <c r="O510" s="86" t="s">
        <v>2075</v>
      </c>
      <c r="P510" s="84">
        <v>2000</v>
      </c>
    </row>
    <row r="511" spans="1:16" s="87" customFormat="1" ht="24" customHeight="1">
      <c r="A511" s="93" t="s">
        <v>2076</v>
      </c>
      <c r="B511" s="270" t="s">
        <v>1894</v>
      </c>
      <c r="C511" s="96" t="s">
        <v>1895</v>
      </c>
      <c r="D511" s="96" t="s">
        <v>1896</v>
      </c>
      <c r="E511" s="93" t="s">
        <v>2077</v>
      </c>
      <c r="F511" s="94" t="s">
        <v>2078</v>
      </c>
      <c r="G511" s="74">
        <v>23</v>
      </c>
      <c r="H511" s="81" t="str">
        <f>VLOOKUP(G511,SCELTACONTRAENTE!$A$1:$B$18,2,0)</f>
        <v>23-AFFIDAMENTO IN ECONOMIA - AFFIDAMENTO DIRETTO</v>
      </c>
      <c r="I511" s="275" t="s">
        <v>1894</v>
      </c>
      <c r="J511" s="82" t="s">
        <v>2079</v>
      </c>
      <c r="K511" s="84">
        <v>255.69</v>
      </c>
      <c r="L511" s="271">
        <v>41037</v>
      </c>
      <c r="M511" s="271">
        <v>41037</v>
      </c>
      <c r="N511" s="86">
        <v>41261</v>
      </c>
      <c r="O511" s="86" t="s">
        <v>2080</v>
      </c>
      <c r="P511" s="84">
        <v>255.69</v>
      </c>
    </row>
    <row r="512" spans="1:16" s="87" customFormat="1" ht="24" customHeight="1">
      <c r="A512" s="93" t="s">
        <v>2081</v>
      </c>
      <c r="B512" s="270" t="s">
        <v>1894</v>
      </c>
      <c r="C512" s="96" t="s">
        <v>1895</v>
      </c>
      <c r="D512" s="96" t="s">
        <v>1896</v>
      </c>
      <c r="E512" s="93" t="s">
        <v>1992</v>
      </c>
      <c r="F512" s="96" t="s">
        <v>2015</v>
      </c>
      <c r="G512" s="74">
        <v>23</v>
      </c>
      <c r="H512" s="81" t="str">
        <f>VLOOKUP(G512,SCELTACONTRAENTE!$A$1:$B$18,2,0)</f>
        <v>23-AFFIDAMENTO IN ECONOMIA - AFFIDAMENTO DIRETTO</v>
      </c>
      <c r="I512" s="275" t="s">
        <v>1894</v>
      </c>
      <c r="J512" s="82" t="s">
        <v>2082</v>
      </c>
      <c r="K512" s="84">
        <v>1512.33</v>
      </c>
      <c r="L512" s="271">
        <v>41246</v>
      </c>
      <c r="M512" s="271">
        <v>41246</v>
      </c>
      <c r="N512" s="86">
        <v>41274</v>
      </c>
      <c r="O512" s="86" t="s">
        <v>2083</v>
      </c>
      <c r="P512" s="84">
        <v>1512.33</v>
      </c>
    </row>
    <row r="513" spans="1:16" s="87" customFormat="1" ht="24" customHeight="1">
      <c r="A513" s="93" t="s">
        <v>2084</v>
      </c>
      <c r="B513" s="270" t="s">
        <v>1894</v>
      </c>
      <c r="C513" s="96" t="s">
        <v>1895</v>
      </c>
      <c r="D513" s="96" t="s">
        <v>1896</v>
      </c>
      <c r="E513" s="93" t="s">
        <v>2085</v>
      </c>
      <c r="F513" s="93" t="s">
        <v>2086</v>
      </c>
      <c r="G513" s="74">
        <v>23</v>
      </c>
      <c r="H513" s="81" t="str">
        <f>VLOOKUP(G513,SCELTACONTRAENTE!$A$1:$B$18,2,0)</f>
        <v>23-AFFIDAMENTO IN ECONOMIA - AFFIDAMENTO DIRETTO</v>
      </c>
      <c r="I513" s="275" t="s">
        <v>2087</v>
      </c>
      <c r="J513" s="82" t="s">
        <v>2016</v>
      </c>
      <c r="K513" s="84">
        <v>700</v>
      </c>
      <c r="L513" s="271">
        <v>41250</v>
      </c>
      <c r="M513" s="271">
        <v>41253</v>
      </c>
      <c r="N513" s="86">
        <v>41253</v>
      </c>
      <c r="O513" s="86" t="s">
        <v>2088</v>
      </c>
      <c r="P513" s="84">
        <v>700</v>
      </c>
    </row>
    <row r="514" spans="1:16" s="87" customFormat="1" ht="24" customHeight="1">
      <c r="A514" s="93" t="s">
        <v>2089</v>
      </c>
      <c r="B514" s="270" t="s">
        <v>1894</v>
      </c>
      <c r="C514" s="96" t="s">
        <v>1895</v>
      </c>
      <c r="D514" s="96" t="s">
        <v>1896</v>
      </c>
      <c r="E514" s="93" t="s">
        <v>2090</v>
      </c>
      <c r="F514" s="93" t="s">
        <v>2091</v>
      </c>
      <c r="G514" s="74">
        <v>23</v>
      </c>
      <c r="H514" s="81" t="str">
        <f>VLOOKUP(G514,SCELTACONTRAENTE!$A$1:$B$18,2,0)</f>
        <v>23-AFFIDAMENTO IN ECONOMIA - AFFIDAMENTO DIRETTO</v>
      </c>
      <c r="I514" s="275" t="s">
        <v>1894</v>
      </c>
      <c r="J514" s="82" t="s">
        <v>2092</v>
      </c>
      <c r="K514" s="84">
        <v>1442.31</v>
      </c>
      <c r="L514" s="271">
        <v>41253</v>
      </c>
      <c r="M514" s="271">
        <v>41253</v>
      </c>
      <c r="N514" s="86">
        <v>41270</v>
      </c>
      <c r="O514" s="86" t="s">
        <v>2093</v>
      </c>
      <c r="P514" s="84">
        <v>1442.31</v>
      </c>
    </row>
    <row r="515" spans="1:16" s="87" customFormat="1" ht="24" customHeight="1">
      <c r="A515" s="93" t="s">
        <v>2094</v>
      </c>
      <c r="B515" s="270" t="s">
        <v>1894</v>
      </c>
      <c r="C515" s="96" t="s">
        <v>1895</v>
      </c>
      <c r="D515" s="96" t="s">
        <v>1896</v>
      </c>
      <c r="E515" s="93" t="s">
        <v>2085</v>
      </c>
      <c r="F515" s="93" t="s">
        <v>2095</v>
      </c>
      <c r="G515" s="74">
        <v>23</v>
      </c>
      <c r="H515" s="81" t="str">
        <f>VLOOKUP(G515,SCELTACONTRAENTE!$A$1:$B$18,2,0)</f>
        <v>23-AFFIDAMENTO IN ECONOMIA - AFFIDAMENTO DIRETTO</v>
      </c>
      <c r="I515" s="275" t="s">
        <v>2087</v>
      </c>
      <c r="J515" s="82" t="s">
        <v>2016</v>
      </c>
      <c r="K515" s="84">
        <v>8669.21</v>
      </c>
      <c r="L515" s="271">
        <v>41250</v>
      </c>
      <c r="M515" s="271">
        <v>41250</v>
      </c>
      <c r="N515" s="86">
        <v>41258</v>
      </c>
      <c r="O515" s="86" t="s">
        <v>2096</v>
      </c>
      <c r="P515" s="84">
        <v>8669.21</v>
      </c>
    </row>
    <row r="516" spans="1:16" s="87" customFormat="1" ht="24" customHeight="1">
      <c r="A516" s="93" t="s">
        <v>2097</v>
      </c>
      <c r="B516" s="270" t="s">
        <v>1894</v>
      </c>
      <c r="C516" s="96" t="s">
        <v>1895</v>
      </c>
      <c r="D516" s="96" t="s">
        <v>1896</v>
      </c>
      <c r="E516" s="93" t="s">
        <v>2085</v>
      </c>
      <c r="F516" s="93" t="s">
        <v>2098</v>
      </c>
      <c r="G516" s="74">
        <v>23</v>
      </c>
      <c r="H516" s="81" t="str">
        <f>VLOOKUP(G516,SCELTACONTRAENTE!$A$1:$B$18,2,0)</f>
        <v>23-AFFIDAMENTO IN ECONOMIA - AFFIDAMENTO DIRETTO</v>
      </c>
      <c r="I516" s="275" t="s">
        <v>2087</v>
      </c>
      <c r="J516" s="82" t="s">
        <v>2016</v>
      </c>
      <c r="K516" s="84">
        <v>3430</v>
      </c>
      <c r="L516" s="271">
        <v>41250</v>
      </c>
      <c r="M516" s="271">
        <v>41250</v>
      </c>
      <c r="N516" s="86">
        <v>41253</v>
      </c>
      <c r="O516" s="86" t="s">
        <v>2096</v>
      </c>
      <c r="P516" s="84">
        <v>3425</v>
      </c>
    </row>
    <row r="517" spans="1:16" s="87" customFormat="1" ht="24" customHeight="1">
      <c r="A517" s="93" t="s">
        <v>2099</v>
      </c>
      <c r="B517" s="270" t="s">
        <v>1894</v>
      </c>
      <c r="C517" s="96" t="s">
        <v>1895</v>
      </c>
      <c r="D517" s="96" t="s">
        <v>1896</v>
      </c>
      <c r="E517" s="93" t="s">
        <v>2085</v>
      </c>
      <c r="F517" s="93" t="s">
        <v>2100</v>
      </c>
      <c r="G517" s="74">
        <v>23</v>
      </c>
      <c r="H517" s="81" t="str">
        <f>VLOOKUP(G517,SCELTACONTRAENTE!$A$1:$B$18,2,0)</f>
        <v>23-AFFIDAMENTO IN ECONOMIA - AFFIDAMENTO DIRETTO</v>
      </c>
      <c r="I517" s="275" t="s">
        <v>2087</v>
      </c>
      <c r="J517" s="82" t="s">
        <v>2016</v>
      </c>
      <c r="K517" s="84">
        <v>3914.45</v>
      </c>
      <c r="L517" s="271">
        <v>41250</v>
      </c>
      <c r="M517" s="271">
        <v>41250</v>
      </c>
      <c r="N517" s="86">
        <v>41258</v>
      </c>
      <c r="O517" s="86" t="s">
        <v>2096</v>
      </c>
      <c r="P517" s="84">
        <v>3914.45</v>
      </c>
    </row>
    <row r="518" spans="1:16" s="87" customFormat="1" ht="24" customHeight="1">
      <c r="A518" s="93" t="s">
        <v>2101</v>
      </c>
      <c r="B518" s="270" t="s">
        <v>1894</v>
      </c>
      <c r="C518" s="96" t="s">
        <v>1895</v>
      </c>
      <c r="D518" s="96" t="s">
        <v>1896</v>
      </c>
      <c r="E518" s="93" t="s">
        <v>2085</v>
      </c>
      <c r="F518" s="93" t="s">
        <v>2102</v>
      </c>
      <c r="G518" s="74">
        <v>23</v>
      </c>
      <c r="H518" s="81" t="str">
        <f>VLOOKUP(G518,SCELTACONTRAENTE!$A$1:$B$18,2,0)</f>
        <v>23-AFFIDAMENTO IN ECONOMIA - AFFIDAMENTO DIRETTO</v>
      </c>
      <c r="I518" s="275" t="s">
        <v>2087</v>
      </c>
      <c r="J518" s="82" t="s">
        <v>2016</v>
      </c>
      <c r="K518" s="84">
        <v>1000</v>
      </c>
      <c r="L518" s="271">
        <v>41250</v>
      </c>
      <c r="M518" s="271">
        <v>41250</v>
      </c>
      <c r="N518" s="86">
        <v>41254</v>
      </c>
      <c r="O518" s="86" t="s">
        <v>2096</v>
      </c>
      <c r="P518" s="84">
        <v>1000</v>
      </c>
    </row>
    <row r="519" spans="1:16" s="87" customFormat="1" ht="24" customHeight="1">
      <c r="A519" s="93" t="s">
        <v>2103</v>
      </c>
      <c r="B519" s="270" t="s">
        <v>1894</v>
      </c>
      <c r="C519" s="96" t="s">
        <v>1895</v>
      </c>
      <c r="D519" s="96" t="s">
        <v>1896</v>
      </c>
      <c r="E519" s="93" t="s">
        <v>2085</v>
      </c>
      <c r="F519" s="93" t="s">
        <v>2104</v>
      </c>
      <c r="G519" s="74">
        <v>23</v>
      </c>
      <c r="H519" s="81" t="str">
        <f>VLOOKUP(G519,SCELTACONTRAENTE!$A$1:$B$18,2,0)</f>
        <v>23-AFFIDAMENTO IN ECONOMIA - AFFIDAMENTO DIRETTO</v>
      </c>
      <c r="I519" s="275" t="s">
        <v>2087</v>
      </c>
      <c r="J519" s="82" t="s">
        <v>2016</v>
      </c>
      <c r="K519" s="84">
        <v>1157</v>
      </c>
      <c r="L519" s="271">
        <v>41250</v>
      </c>
      <c r="M519" s="271">
        <v>41250</v>
      </c>
      <c r="N519" s="86">
        <v>41254</v>
      </c>
      <c r="O519" s="86" t="s">
        <v>2096</v>
      </c>
      <c r="P519" s="84">
        <v>1157</v>
      </c>
    </row>
    <row r="520" spans="1:16" s="87" customFormat="1" ht="24" customHeight="1">
      <c r="A520" s="93" t="s">
        <v>2105</v>
      </c>
      <c r="B520" s="270" t="s">
        <v>1894</v>
      </c>
      <c r="C520" s="96" t="s">
        <v>1895</v>
      </c>
      <c r="D520" s="96" t="s">
        <v>1896</v>
      </c>
      <c r="E520" s="93" t="s">
        <v>2085</v>
      </c>
      <c r="F520" s="93" t="s">
        <v>2106</v>
      </c>
      <c r="G520" s="74">
        <v>23</v>
      </c>
      <c r="H520" s="81" t="str">
        <f>VLOOKUP(G520,SCELTACONTRAENTE!$A$1:$B$18,2,0)</f>
        <v>23-AFFIDAMENTO IN ECONOMIA - AFFIDAMENTO DIRETTO</v>
      </c>
      <c r="I520" s="275" t="s">
        <v>2087</v>
      </c>
      <c r="J520" s="82" t="s">
        <v>2016</v>
      </c>
      <c r="K520" s="84">
        <v>1450</v>
      </c>
      <c r="L520" s="271">
        <v>41250</v>
      </c>
      <c r="M520" s="271">
        <v>41250</v>
      </c>
      <c r="N520" s="86">
        <v>41253</v>
      </c>
      <c r="O520" s="86" t="s">
        <v>2096</v>
      </c>
      <c r="P520" s="84">
        <v>1450</v>
      </c>
    </row>
    <row r="521" spans="1:16" s="87" customFormat="1" ht="24" customHeight="1">
      <c r="A521" s="93" t="s">
        <v>2107</v>
      </c>
      <c r="B521" s="270" t="s">
        <v>1894</v>
      </c>
      <c r="C521" s="96" t="s">
        <v>1895</v>
      </c>
      <c r="D521" s="96" t="s">
        <v>1896</v>
      </c>
      <c r="E521" s="93" t="s">
        <v>2085</v>
      </c>
      <c r="F521" s="93" t="s">
        <v>2108</v>
      </c>
      <c r="G521" s="74">
        <v>23</v>
      </c>
      <c r="H521" s="81" t="str">
        <f>VLOOKUP(G521,SCELTACONTRAENTE!$A$1:$B$18,2,0)</f>
        <v>23-AFFIDAMENTO IN ECONOMIA - AFFIDAMENTO DIRETTO</v>
      </c>
      <c r="I521" s="275" t="s">
        <v>2087</v>
      </c>
      <c r="J521" s="82" t="s">
        <v>2016</v>
      </c>
      <c r="K521" s="84">
        <v>900</v>
      </c>
      <c r="L521" s="271">
        <v>41250</v>
      </c>
      <c r="M521" s="271">
        <v>41250</v>
      </c>
      <c r="N521" s="86">
        <v>41254</v>
      </c>
      <c r="O521" s="86" t="s">
        <v>2096</v>
      </c>
      <c r="P521" s="84">
        <v>900</v>
      </c>
    </row>
    <row r="522" spans="1:16" s="87" customFormat="1" ht="24" customHeight="1">
      <c r="A522" s="93" t="s">
        <v>2109</v>
      </c>
      <c r="B522" s="270" t="s">
        <v>1894</v>
      </c>
      <c r="C522" s="96" t="s">
        <v>1895</v>
      </c>
      <c r="D522" s="96" t="s">
        <v>1896</v>
      </c>
      <c r="E522" s="93" t="s">
        <v>2085</v>
      </c>
      <c r="F522" s="93" t="s">
        <v>2110</v>
      </c>
      <c r="G522" s="74">
        <v>23</v>
      </c>
      <c r="H522" s="81" t="str">
        <f>VLOOKUP(G522,SCELTACONTRAENTE!$A$1:$B$18,2,0)</f>
        <v>23-AFFIDAMENTO IN ECONOMIA - AFFIDAMENTO DIRETTO</v>
      </c>
      <c r="I522" s="275" t="s">
        <v>2087</v>
      </c>
      <c r="J522" s="82" t="s">
        <v>2016</v>
      </c>
      <c r="K522" s="84">
        <v>850</v>
      </c>
      <c r="L522" s="271">
        <v>41250</v>
      </c>
      <c r="M522" s="271">
        <v>41250</v>
      </c>
      <c r="N522" s="86">
        <v>41254</v>
      </c>
      <c r="O522" s="86" t="s">
        <v>2096</v>
      </c>
      <c r="P522" s="84">
        <v>850</v>
      </c>
    </row>
    <row r="523" spans="1:16" s="87" customFormat="1" ht="24" customHeight="1">
      <c r="A523" s="93" t="s">
        <v>2111</v>
      </c>
      <c r="B523" s="270" t="s">
        <v>1894</v>
      </c>
      <c r="C523" s="96" t="s">
        <v>1895</v>
      </c>
      <c r="D523" s="96" t="s">
        <v>1896</v>
      </c>
      <c r="E523" s="93" t="s">
        <v>1907</v>
      </c>
      <c r="F523" s="93" t="s">
        <v>2112</v>
      </c>
      <c r="G523" s="74">
        <v>23</v>
      </c>
      <c r="H523" s="81" t="str">
        <f>VLOOKUP(G523,SCELTACONTRAENTE!$A$1:$B$18,2,0)</f>
        <v>23-AFFIDAMENTO IN ECONOMIA - AFFIDAMENTO DIRETTO</v>
      </c>
      <c r="I523" s="82"/>
      <c r="J523" s="82" t="s">
        <v>2113</v>
      </c>
      <c r="K523" s="84">
        <v>192.39</v>
      </c>
      <c r="L523" s="271">
        <v>41120</v>
      </c>
      <c r="M523" s="271">
        <v>41120</v>
      </c>
      <c r="N523" s="86">
        <v>41125</v>
      </c>
      <c r="O523" s="86" t="s">
        <v>2114</v>
      </c>
      <c r="P523" s="84">
        <v>192.39</v>
      </c>
    </row>
    <row r="524" spans="1:16" s="87" customFormat="1" ht="24" customHeight="1">
      <c r="A524" s="93" t="s">
        <v>2115</v>
      </c>
      <c r="B524" s="270" t="s">
        <v>1894</v>
      </c>
      <c r="C524" s="96" t="s">
        <v>1895</v>
      </c>
      <c r="D524" s="96" t="s">
        <v>1896</v>
      </c>
      <c r="E524" s="93" t="s">
        <v>1897</v>
      </c>
      <c r="F524" s="93" t="s">
        <v>2116</v>
      </c>
      <c r="G524" s="74">
        <v>23</v>
      </c>
      <c r="H524" s="81" t="str">
        <f>VLOOKUP(G524,SCELTACONTRAENTE!$A$1:$B$18,2,0)</f>
        <v>23-AFFIDAMENTO IN ECONOMIA - AFFIDAMENTO DIRETTO</v>
      </c>
      <c r="I524" s="275" t="s">
        <v>2117</v>
      </c>
      <c r="J524" s="82" t="s">
        <v>2118</v>
      </c>
      <c r="K524" s="84">
        <v>826</v>
      </c>
      <c r="L524" s="271">
        <v>41305</v>
      </c>
      <c r="M524" s="271">
        <v>41305</v>
      </c>
      <c r="N524" s="86">
        <v>41332</v>
      </c>
      <c r="O524" s="86" t="s">
        <v>2119</v>
      </c>
      <c r="P524" s="84">
        <v>826</v>
      </c>
    </row>
    <row r="525" spans="1:16" s="87" customFormat="1" ht="24" customHeight="1">
      <c r="A525" s="93" t="s">
        <v>2120</v>
      </c>
      <c r="B525" s="270" t="s">
        <v>1894</v>
      </c>
      <c r="C525" s="96" t="s">
        <v>1895</v>
      </c>
      <c r="D525" s="96" t="s">
        <v>1896</v>
      </c>
      <c r="E525" s="93" t="s">
        <v>2121</v>
      </c>
      <c r="F525" s="93" t="s">
        <v>2122</v>
      </c>
      <c r="G525" s="74">
        <v>23</v>
      </c>
      <c r="H525" s="81" t="str">
        <f>VLOOKUP(G525,SCELTACONTRAENTE!$A$1:$B$18,2,0)</f>
        <v>23-AFFIDAMENTO IN ECONOMIA - AFFIDAMENTO DIRETTO</v>
      </c>
      <c r="I525" s="275" t="s">
        <v>2123</v>
      </c>
      <c r="J525" s="82" t="s">
        <v>2124</v>
      </c>
      <c r="K525" s="84">
        <v>991.74</v>
      </c>
      <c r="L525" s="271">
        <v>41306</v>
      </c>
      <c r="M525" s="271">
        <v>41306</v>
      </c>
      <c r="N525" s="86">
        <v>41317</v>
      </c>
      <c r="O525" s="86" t="s">
        <v>2125</v>
      </c>
      <c r="P525" s="84">
        <v>991.74</v>
      </c>
    </row>
    <row r="526" spans="1:16" s="87" customFormat="1" ht="24" customHeight="1">
      <c r="A526" s="93" t="s">
        <v>2126</v>
      </c>
      <c r="B526" s="270" t="s">
        <v>1894</v>
      </c>
      <c r="C526" s="96" t="s">
        <v>1895</v>
      </c>
      <c r="D526" s="96" t="s">
        <v>1896</v>
      </c>
      <c r="E526" s="93" t="s">
        <v>2127</v>
      </c>
      <c r="F526" s="93" t="s">
        <v>2128</v>
      </c>
      <c r="G526" s="74">
        <v>23</v>
      </c>
      <c r="H526" s="81" t="str">
        <f>VLOOKUP(G526,SCELTACONTRAENTE!$A$1:$B$18,2,0)</f>
        <v>23-AFFIDAMENTO IN ECONOMIA - AFFIDAMENTO DIRETTO</v>
      </c>
      <c r="I526" s="275"/>
      <c r="J526" s="82" t="s">
        <v>2129</v>
      </c>
      <c r="K526" s="84">
        <v>146</v>
      </c>
      <c r="L526" s="271">
        <v>41081</v>
      </c>
      <c r="M526" s="271">
        <v>41081</v>
      </c>
      <c r="N526" s="86">
        <v>41085</v>
      </c>
      <c r="O526" s="86" t="s">
        <v>2130</v>
      </c>
      <c r="P526" s="84">
        <v>146</v>
      </c>
    </row>
    <row r="527" spans="1:16" s="87" customFormat="1" ht="24" customHeight="1">
      <c r="A527" s="93" t="s">
        <v>2131</v>
      </c>
      <c r="B527" s="270" t="s">
        <v>1894</v>
      </c>
      <c r="C527" s="96" t="s">
        <v>1895</v>
      </c>
      <c r="D527" s="96" t="s">
        <v>1896</v>
      </c>
      <c r="E527" s="93" t="s">
        <v>2132</v>
      </c>
      <c r="F527" s="93" t="s">
        <v>2133</v>
      </c>
      <c r="G527" s="74">
        <v>23</v>
      </c>
      <c r="H527" s="81" t="str">
        <f>VLOOKUP(G527,SCELTACONTRAENTE!$A$1:$B$18,2,0)</f>
        <v>23-AFFIDAMENTO IN ECONOMIA - AFFIDAMENTO DIRETTO</v>
      </c>
      <c r="I527" s="275" t="s">
        <v>2134</v>
      </c>
      <c r="J527" s="82" t="s">
        <v>2135</v>
      </c>
      <c r="K527" s="84">
        <v>500</v>
      </c>
      <c r="L527" s="271">
        <v>40679</v>
      </c>
      <c r="M527" s="271">
        <v>40679</v>
      </c>
      <c r="N527" s="86">
        <v>40694</v>
      </c>
      <c r="O527" s="86" t="s">
        <v>2136</v>
      </c>
      <c r="P527" s="84">
        <v>500</v>
      </c>
    </row>
    <row r="528" spans="1:16" s="87" customFormat="1" ht="24" customHeight="1">
      <c r="A528" s="93" t="s">
        <v>2137</v>
      </c>
      <c r="B528" s="270" t="s">
        <v>1894</v>
      </c>
      <c r="C528" s="96" t="s">
        <v>1895</v>
      </c>
      <c r="D528" s="96" t="s">
        <v>1896</v>
      </c>
      <c r="E528" s="93" t="s">
        <v>2138</v>
      </c>
      <c r="F528" s="93" t="s">
        <v>2139</v>
      </c>
      <c r="G528" s="74">
        <v>23</v>
      </c>
      <c r="H528" s="81" t="str">
        <f>VLOOKUP(G528,SCELTACONTRAENTE!$A$1:$B$18,2,0)</f>
        <v>23-AFFIDAMENTO IN ECONOMIA - AFFIDAMENTO DIRETTO</v>
      </c>
      <c r="I528" s="275" t="s">
        <v>2140</v>
      </c>
      <c r="J528" s="82" t="s">
        <v>2141</v>
      </c>
      <c r="K528" s="84">
        <v>1000</v>
      </c>
      <c r="L528" s="271">
        <v>41005</v>
      </c>
      <c r="M528" s="271">
        <v>41007</v>
      </c>
      <c r="N528" s="86">
        <v>41274</v>
      </c>
      <c r="O528" s="86" t="s">
        <v>2142</v>
      </c>
      <c r="P528" s="84">
        <v>1000</v>
      </c>
    </row>
    <row r="529" spans="1:16" s="87" customFormat="1" ht="24" customHeight="1">
      <c r="A529" s="93" t="s">
        <v>2143</v>
      </c>
      <c r="B529" s="270" t="s">
        <v>1894</v>
      </c>
      <c r="C529" s="96" t="s">
        <v>1895</v>
      </c>
      <c r="D529" s="96" t="s">
        <v>1896</v>
      </c>
      <c r="E529" s="93" t="s">
        <v>2144</v>
      </c>
      <c r="F529" s="93" t="s">
        <v>2145</v>
      </c>
      <c r="G529" s="74">
        <v>23</v>
      </c>
      <c r="H529" s="81" t="str">
        <f>VLOOKUP(G529,SCELTACONTRAENTE!$A$1:$B$18,2,0)</f>
        <v>23-AFFIDAMENTO IN ECONOMIA - AFFIDAMENTO DIRETTO</v>
      </c>
      <c r="I529" s="275"/>
      <c r="J529" s="82" t="s">
        <v>2146</v>
      </c>
      <c r="K529" s="84">
        <v>1470.78</v>
      </c>
      <c r="L529" s="271">
        <v>41256</v>
      </c>
      <c r="M529" s="271">
        <v>41256</v>
      </c>
      <c r="N529" s="86">
        <v>41274</v>
      </c>
      <c r="O529" s="86" t="s">
        <v>2147</v>
      </c>
      <c r="P529" s="84">
        <v>1470.78</v>
      </c>
    </row>
    <row r="530" spans="1:16" s="87" customFormat="1" ht="24" customHeight="1">
      <c r="A530" s="93" t="s">
        <v>2148</v>
      </c>
      <c r="B530" s="270" t="s">
        <v>1894</v>
      </c>
      <c r="C530" s="96" t="s">
        <v>1895</v>
      </c>
      <c r="D530" s="96" t="s">
        <v>1896</v>
      </c>
      <c r="E530" s="93" t="s">
        <v>2149</v>
      </c>
      <c r="F530" s="93" t="s">
        <v>2150</v>
      </c>
      <c r="G530" s="74">
        <v>4</v>
      </c>
      <c r="H530" s="81" t="str">
        <f>VLOOKUP(G530,SCELTACONTRAENTE!$A$1:$B$18,2,0)</f>
        <v>04-PROCEDURA NEGOZIATA SENZA PREVIA PUBBLICAZIONE DEL BANDO</v>
      </c>
      <c r="I530" s="275" t="s">
        <v>2151</v>
      </c>
      <c r="J530" s="82" t="s">
        <v>2152</v>
      </c>
      <c r="K530" s="84">
        <v>4200</v>
      </c>
      <c r="L530" s="271">
        <v>41410</v>
      </c>
      <c r="M530" s="271">
        <v>41410</v>
      </c>
      <c r="N530" s="86">
        <v>41774</v>
      </c>
      <c r="O530" s="86" t="s">
        <v>2153</v>
      </c>
      <c r="P530" s="84">
        <v>2100</v>
      </c>
    </row>
    <row r="531" spans="1:16" s="87" customFormat="1" ht="24" customHeight="1">
      <c r="A531" s="93" t="s">
        <v>2154</v>
      </c>
      <c r="B531" s="270" t="s">
        <v>1894</v>
      </c>
      <c r="C531" s="96" t="s">
        <v>1895</v>
      </c>
      <c r="D531" s="96" t="s">
        <v>1896</v>
      </c>
      <c r="E531" s="93" t="s">
        <v>2149</v>
      </c>
      <c r="F531" s="93" t="s">
        <v>2155</v>
      </c>
      <c r="G531" s="74">
        <v>4</v>
      </c>
      <c r="H531" s="81" t="str">
        <f>VLOOKUP(G531,SCELTACONTRAENTE!$A$1:$B$18,2,0)</f>
        <v>04-PROCEDURA NEGOZIATA SENZA PREVIA PUBBLICAZIONE DEL BANDO</v>
      </c>
      <c r="I531" s="275" t="s">
        <v>2156</v>
      </c>
      <c r="J531" s="82" t="s">
        <v>2157</v>
      </c>
      <c r="K531" s="84">
        <v>2800</v>
      </c>
      <c r="L531" s="271">
        <v>41397</v>
      </c>
      <c r="M531" s="271">
        <v>41397</v>
      </c>
      <c r="N531" s="86">
        <v>41547</v>
      </c>
      <c r="O531" s="86" t="s">
        <v>2153</v>
      </c>
      <c r="P531" s="84">
        <v>2800</v>
      </c>
    </row>
    <row r="532" spans="1:16" s="87" customFormat="1" ht="24" customHeight="1">
      <c r="A532" s="93" t="s">
        <v>2158</v>
      </c>
      <c r="B532" s="270" t="s">
        <v>1894</v>
      </c>
      <c r="C532" s="96" t="s">
        <v>1895</v>
      </c>
      <c r="D532" s="96" t="s">
        <v>1896</v>
      </c>
      <c r="E532" s="93" t="s">
        <v>2149</v>
      </c>
      <c r="F532" s="93" t="s">
        <v>2159</v>
      </c>
      <c r="G532" s="74">
        <v>23</v>
      </c>
      <c r="H532" s="81" t="str">
        <f>VLOOKUP(G532,SCELTACONTRAENTE!$A$1:$B$18,2,0)</f>
        <v>23-AFFIDAMENTO IN ECONOMIA - AFFIDAMENTO DIRETTO</v>
      </c>
      <c r="I532" s="275" t="s">
        <v>2160</v>
      </c>
      <c r="J532" s="82" t="s">
        <v>2161</v>
      </c>
      <c r="K532" s="84">
        <v>892.98</v>
      </c>
      <c r="L532" s="271">
        <v>41310</v>
      </c>
      <c r="M532" s="271">
        <v>41310</v>
      </c>
      <c r="N532" s="86">
        <v>41327</v>
      </c>
      <c r="O532" s="86" t="s">
        <v>2153</v>
      </c>
      <c r="P532" s="84">
        <v>892.98</v>
      </c>
    </row>
    <row r="533" spans="1:16" s="87" customFormat="1" ht="25.5" customHeight="1">
      <c r="A533" s="93" t="s">
        <v>2162</v>
      </c>
      <c r="B533" s="270" t="s">
        <v>1894</v>
      </c>
      <c r="C533" s="96" t="s">
        <v>1895</v>
      </c>
      <c r="D533" s="96" t="s">
        <v>1896</v>
      </c>
      <c r="E533" s="93" t="s">
        <v>2149</v>
      </c>
      <c r="F533" s="93" t="s">
        <v>2159</v>
      </c>
      <c r="G533" s="74">
        <v>23</v>
      </c>
      <c r="H533" s="81" t="str">
        <f>VLOOKUP(G533,SCELTACONTRAENTE!$A$1:$B$18,2,0)</f>
        <v>23-AFFIDAMENTO IN ECONOMIA - AFFIDAMENTO DIRETTO</v>
      </c>
      <c r="I533" s="275" t="s">
        <v>2160</v>
      </c>
      <c r="J533" s="82" t="s">
        <v>2163</v>
      </c>
      <c r="K533" s="84">
        <v>259.24</v>
      </c>
      <c r="L533" s="271">
        <v>41297</v>
      </c>
      <c r="M533" s="271">
        <v>41297</v>
      </c>
      <c r="N533" s="86">
        <v>41302</v>
      </c>
      <c r="O533" s="86" t="s">
        <v>2153</v>
      </c>
      <c r="P533" s="84">
        <v>259.24</v>
      </c>
    </row>
    <row r="534" spans="1:16" s="87" customFormat="1" ht="25.5" customHeight="1">
      <c r="A534" s="93" t="s">
        <v>2164</v>
      </c>
      <c r="B534" s="270" t="s">
        <v>1894</v>
      </c>
      <c r="C534" s="96" t="s">
        <v>1895</v>
      </c>
      <c r="D534" s="96" t="s">
        <v>1896</v>
      </c>
      <c r="E534" s="93" t="s">
        <v>2165</v>
      </c>
      <c r="F534" s="93" t="s">
        <v>2166</v>
      </c>
      <c r="G534" s="74">
        <v>23</v>
      </c>
      <c r="H534" s="81" t="str">
        <f>VLOOKUP(G534,SCELTACONTRAENTE!$A$1:$B$18,2,0)</f>
        <v>23-AFFIDAMENTO IN ECONOMIA - AFFIDAMENTO DIRETTO</v>
      </c>
      <c r="I534" s="275" t="s">
        <v>2167</v>
      </c>
      <c r="J534" s="82" t="s">
        <v>2168</v>
      </c>
      <c r="K534" s="84">
        <v>350</v>
      </c>
      <c r="L534" s="271">
        <v>41425</v>
      </c>
      <c r="M534" s="271">
        <v>41426</v>
      </c>
      <c r="N534" s="86">
        <v>41639</v>
      </c>
      <c r="O534" s="86" t="s">
        <v>2153</v>
      </c>
      <c r="P534" s="84">
        <v>350</v>
      </c>
    </row>
    <row r="535" spans="1:16" s="87" customFormat="1" ht="25.5" customHeight="1">
      <c r="A535" s="93" t="s">
        <v>2169</v>
      </c>
      <c r="B535" s="270" t="s">
        <v>1894</v>
      </c>
      <c r="C535" s="96" t="s">
        <v>1895</v>
      </c>
      <c r="D535" s="96" t="s">
        <v>1896</v>
      </c>
      <c r="E535" s="93" t="s">
        <v>2170</v>
      </c>
      <c r="F535" s="93" t="s">
        <v>2171</v>
      </c>
      <c r="G535" s="74">
        <v>3</v>
      </c>
      <c r="H535" s="81" t="str">
        <f>VLOOKUP(G535,SCELTACONTRAENTE!$A$1:$B$18,2,0)</f>
        <v>03-PROCEDURA NEGOZIATA PREVIA PUBBLICAZIONE DEL BANDO</v>
      </c>
      <c r="I535" s="275" t="s">
        <v>2172</v>
      </c>
      <c r="J535" s="82" t="s">
        <v>2173</v>
      </c>
      <c r="K535" s="84">
        <v>16800</v>
      </c>
      <c r="L535" s="271">
        <v>41415</v>
      </c>
      <c r="M535" s="271">
        <v>41416</v>
      </c>
      <c r="N535" s="86">
        <v>41562</v>
      </c>
      <c r="O535" s="86" t="s">
        <v>2174</v>
      </c>
      <c r="P535" s="84">
        <v>11340</v>
      </c>
    </row>
    <row r="536" spans="1:16" s="87" customFormat="1" ht="25.5" customHeight="1">
      <c r="A536" s="93" t="s">
        <v>2175</v>
      </c>
      <c r="B536" s="270" t="s">
        <v>1894</v>
      </c>
      <c r="C536" s="96" t="s">
        <v>1895</v>
      </c>
      <c r="D536" s="96" t="s">
        <v>1896</v>
      </c>
      <c r="E536" s="93" t="s">
        <v>2176</v>
      </c>
      <c r="F536" s="93" t="s">
        <v>2177</v>
      </c>
      <c r="G536" s="74">
        <v>23</v>
      </c>
      <c r="H536" s="81" t="str">
        <f>VLOOKUP(G536,SCELTACONTRAENTE!$A$1:$B$18,2,0)</f>
        <v>23-AFFIDAMENTO IN ECONOMIA - AFFIDAMENTO DIRETTO</v>
      </c>
      <c r="I536" s="275" t="s">
        <v>2178</v>
      </c>
      <c r="J536" s="82" t="s">
        <v>2179</v>
      </c>
      <c r="K536" s="84">
        <v>4700</v>
      </c>
      <c r="L536" s="271">
        <v>41408</v>
      </c>
      <c r="M536" s="271">
        <v>41408</v>
      </c>
      <c r="N536" s="86">
        <v>41639</v>
      </c>
      <c r="O536" s="86" t="s">
        <v>2180</v>
      </c>
      <c r="P536" s="84">
        <v>3700</v>
      </c>
    </row>
    <row r="537" spans="1:16" s="87" customFormat="1" ht="25.5" customHeight="1">
      <c r="A537" s="93" t="s">
        <v>2181</v>
      </c>
      <c r="B537" s="270" t="s">
        <v>1894</v>
      </c>
      <c r="C537" s="96" t="s">
        <v>1895</v>
      </c>
      <c r="D537" s="96" t="s">
        <v>1896</v>
      </c>
      <c r="E537" s="93" t="s">
        <v>2182</v>
      </c>
      <c r="F537" s="93" t="s">
        <v>2183</v>
      </c>
      <c r="G537" s="74">
        <v>23</v>
      </c>
      <c r="H537" s="81" t="str">
        <f>VLOOKUP(G537,SCELTACONTRAENTE!$A$1:$B$18,2,0)</f>
        <v>23-AFFIDAMENTO IN ECONOMIA - AFFIDAMENTO DIRETTO</v>
      </c>
      <c r="I537" s="275" t="s">
        <v>1894</v>
      </c>
      <c r="J537" s="82" t="s">
        <v>2184</v>
      </c>
      <c r="K537" s="84">
        <v>245</v>
      </c>
      <c r="L537" s="276">
        <v>41346</v>
      </c>
      <c r="M537" s="271">
        <v>40990</v>
      </c>
      <c r="N537" s="86">
        <v>40993</v>
      </c>
      <c r="O537" s="86" t="s">
        <v>2185</v>
      </c>
      <c r="P537" s="84">
        <v>245</v>
      </c>
    </row>
    <row r="538" spans="1:16" s="87" customFormat="1" ht="25.5" customHeight="1">
      <c r="A538" s="93" t="s">
        <v>2186</v>
      </c>
      <c r="B538" s="270" t="s">
        <v>1894</v>
      </c>
      <c r="C538" s="96" t="s">
        <v>1895</v>
      </c>
      <c r="D538" s="96" t="s">
        <v>1896</v>
      </c>
      <c r="E538" s="93" t="s">
        <v>2149</v>
      </c>
      <c r="F538" s="93" t="s">
        <v>1993</v>
      </c>
      <c r="G538" s="74">
        <v>23</v>
      </c>
      <c r="H538" s="81" t="str">
        <f>VLOOKUP(G538,SCELTACONTRAENTE!$A$1:$B$18,2,0)</f>
        <v>23-AFFIDAMENTO IN ECONOMIA - AFFIDAMENTO DIRETTO</v>
      </c>
      <c r="I538" s="275" t="s">
        <v>1894</v>
      </c>
      <c r="J538" s="82" t="s">
        <v>2187</v>
      </c>
      <c r="K538" s="84">
        <v>695.42</v>
      </c>
      <c r="L538" s="276">
        <v>41362</v>
      </c>
      <c r="M538" s="271">
        <v>41365</v>
      </c>
      <c r="N538" s="86">
        <v>41394</v>
      </c>
      <c r="O538" s="86" t="s">
        <v>2188</v>
      </c>
      <c r="P538" s="84">
        <v>695.42</v>
      </c>
    </row>
    <row r="539" spans="1:16" s="87" customFormat="1" ht="25.5" customHeight="1">
      <c r="A539" s="93" t="s">
        <v>2189</v>
      </c>
      <c r="B539" s="270" t="s">
        <v>1894</v>
      </c>
      <c r="C539" s="96" t="s">
        <v>1895</v>
      </c>
      <c r="D539" s="96" t="s">
        <v>1896</v>
      </c>
      <c r="E539" s="93" t="s">
        <v>2190</v>
      </c>
      <c r="F539" s="93" t="s">
        <v>2191</v>
      </c>
      <c r="G539" s="74">
        <v>23</v>
      </c>
      <c r="H539" s="81" t="str">
        <f>VLOOKUP(G539,SCELTACONTRAENTE!$A$1:$B$18,2,0)</f>
        <v>23-AFFIDAMENTO IN ECONOMIA - AFFIDAMENTO DIRETTO</v>
      </c>
      <c r="I539" s="275" t="s">
        <v>1894</v>
      </c>
      <c r="J539" s="82" t="s">
        <v>2192</v>
      </c>
      <c r="K539" s="84">
        <v>515.2</v>
      </c>
      <c r="L539" s="276">
        <v>40634</v>
      </c>
      <c r="M539" s="271">
        <v>41312</v>
      </c>
      <c r="N539" s="86">
        <v>41312</v>
      </c>
      <c r="O539" s="86" t="s">
        <v>2193</v>
      </c>
      <c r="P539" s="84">
        <v>515.2</v>
      </c>
    </row>
    <row r="540" spans="1:16" s="87" customFormat="1" ht="25.5" customHeight="1">
      <c r="A540" s="93" t="s">
        <v>2194</v>
      </c>
      <c r="B540" s="270" t="s">
        <v>1894</v>
      </c>
      <c r="C540" s="96" t="s">
        <v>1895</v>
      </c>
      <c r="D540" s="96" t="s">
        <v>1896</v>
      </c>
      <c r="E540" s="93" t="s">
        <v>2195</v>
      </c>
      <c r="F540" s="93" t="s">
        <v>2196</v>
      </c>
      <c r="G540" s="74">
        <v>23</v>
      </c>
      <c r="H540" s="81" t="str">
        <f>VLOOKUP(G540,SCELTACONTRAENTE!$A$1:$B$18,2,0)</f>
        <v>23-AFFIDAMENTO IN ECONOMIA - AFFIDAMENTO DIRETTO</v>
      </c>
      <c r="I540" s="275" t="s">
        <v>2197</v>
      </c>
      <c r="J540" s="82" t="s">
        <v>2198</v>
      </c>
      <c r="K540" s="84">
        <v>2479.34</v>
      </c>
      <c r="L540" s="276">
        <v>41332</v>
      </c>
      <c r="M540" s="271">
        <v>41332</v>
      </c>
      <c r="N540" s="86">
        <v>41343</v>
      </c>
      <c r="O540" s="86" t="s">
        <v>2199</v>
      </c>
      <c r="P540" s="84">
        <v>2479.34</v>
      </c>
    </row>
    <row r="541" spans="1:16" s="87" customFormat="1" ht="24" customHeight="1">
      <c r="A541" s="93" t="s">
        <v>2200</v>
      </c>
      <c r="B541" s="270" t="s">
        <v>1894</v>
      </c>
      <c r="C541" s="96" t="s">
        <v>1895</v>
      </c>
      <c r="D541" s="96" t="s">
        <v>1896</v>
      </c>
      <c r="E541" s="94" t="s">
        <v>2201</v>
      </c>
      <c r="F541" s="94" t="s">
        <v>2202</v>
      </c>
      <c r="G541" s="74">
        <v>23</v>
      </c>
      <c r="H541" s="81" t="str">
        <f>VLOOKUP(G541,SCELTACONTRAENTE!$A$1:$B$18,2,0)</f>
        <v>23-AFFIDAMENTO IN ECONOMIA - AFFIDAMENTO DIRETTO</v>
      </c>
      <c r="I541" s="275" t="s">
        <v>2203</v>
      </c>
      <c r="J541" s="82" t="s">
        <v>2204</v>
      </c>
      <c r="K541" s="84">
        <v>3300.2</v>
      </c>
      <c r="L541" s="276" t="s">
        <v>2205</v>
      </c>
      <c r="M541" s="271">
        <v>41442</v>
      </c>
      <c r="N541" s="86">
        <v>41639</v>
      </c>
      <c r="O541" s="86" t="s">
        <v>2206</v>
      </c>
      <c r="P541" s="84">
        <v>3300.2</v>
      </c>
    </row>
    <row r="542" spans="1:16" s="87" customFormat="1" ht="24" customHeight="1">
      <c r="A542" s="93" t="s">
        <v>2207</v>
      </c>
      <c r="B542" s="270" t="s">
        <v>1894</v>
      </c>
      <c r="C542" s="96" t="s">
        <v>1895</v>
      </c>
      <c r="D542" s="96" t="s">
        <v>1896</v>
      </c>
      <c r="E542" s="94" t="s">
        <v>2208</v>
      </c>
      <c r="F542" s="94" t="s">
        <v>2209</v>
      </c>
      <c r="G542" s="74">
        <v>23</v>
      </c>
      <c r="H542" s="81" t="str">
        <f>VLOOKUP(G542,SCELTACONTRAENTE!$A$1:$B$18,2,0)</f>
        <v>23-AFFIDAMENTO IN ECONOMIA - AFFIDAMENTO DIRETTO</v>
      </c>
      <c r="I542" s="275" t="s">
        <v>1894</v>
      </c>
      <c r="J542" s="82" t="s">
        <v>2210</v>
      </c>
      <c r="K542" s="84">
        <v>1000</v>
      </c>
      <c r="L542" s="276">
        <v>41367</v>
      </c>
      <c r="M542" s="271">
        <v>41367</v>
      </c>
      <c r="N542" s="86">
        <v>41391</v>
      </c>
      <c r="O542" s="86" t="s">
        <v>2211</v>
      </c>
      <c r="P542" s="84">
        <v>1000</v>
      </c>
    </row>
    <row r="543" spans="1:16" s="87" customFormat="1" ht="24" customHeight="1">
      <c r="A543" s="93" t="s">
        <v>2212</v>
      </c>
      <c r="B543" s="270" t="s">
        <v>1894</v>
      </c>
      <c r="C543" s="96" t="s">
        <v>1895</v>
      </c>
      <c r="D543" s="96" t="s">
        <v>1896</v>
      </c>
      <c r="E543" s="94" t="s">
        <v>2059</v>
      </c>
      <c r="F543" s="94" t="s">
        <v>2060</v>
      </c>
      <c r="G543" s="74">
        <v>23</v>
      </c>
      <c r="H543" s="81" t="str">
        <f>VLOOKUP(G543,SCELTACONTRAENTE!$A$1:$B$18,2,0)</f>
        <v>23-AFFIDAMENTO IN ECONOMIA - AFFIDAMENTO DIRETTO</v>
      </c>
      <c r="I543" s="275" t="s">
        <v>1894</v>
      </c>
      <c r="J543" s="82" t="s">
        <v>1974</v>
      </c>
      <c r="K543" s="84">
        <v>80.17</v>
      </c>
      <c r="L543" s="276">
        <v>41263</v>
      </c>
      <c r="M543" s="271">
        <v>41401</v>
      </c>
      <c r="N543" s="86">
        <v>41401</v>
      </c>
      <c r="O543" s="86" t="s">
        <v>2062</v>
      </c>
      <c r="P543" s="84">
        <v>80.17</v>
      </c>
    </row>
    <row r="544" spans="1:16" s="87" customFormat="1" ht="24" customHeight="1">
      <c r="A544" s="93" t="s">
        <v>2213</v>
      </c>
      <c r="B544" s="270" t="s">
        <v>1894</v>
      </c>
      <c r="C544" s="96" t="s">
        <v>1895</v>
      </c>
      <c r="D544" s="96" t="s">
        <v>1896</v>
      </c>
      <c r="E544" s="93" t="s">
        <v>2190</v>
      </c>
      <c r="F544" s="93" t="s">
        <v>2191</v>
      </c>
      <c r="G544" s="74">
        <v>23</v>
      </c>
      <c r="H544" s="81" t="str">
        <f>VLOOKUP(G544,SCELTACONTRAENTE!$A$1:$B$18,2,0)</f>
        <v>23-AFFIDAMENTO IN ECONOMIA - AFFIDAMENTO DIRETTO</v>
      </c>
      <c r="I544" s="275" t="s">
        <v>1894</v>
      </c>
      <c r="J544" s="82" t="s">
        <v>2192</v>
      </c>
      <c r="K544" s="84">
        <v>11.4</v>
      </c>
      <c r="L544" s="271">
        <v>40634</v>
      </c>
      <c r="M544" s="130">
        <v>41365</v>
      </c>
      <c r="N544" s="86">
        <v>41394</v>
      </c>
      <c r="O544" s="86" t="s">
        <v>2193</v>
      </c>
      <c r="P544" s="84">
        <v>11.4</v>
      </c>
    </row>
    <row r="545" spans="1:16" s="87" customFormat="1" ht="24" customHeight="1">
      <c r="A545" s="93" t="s">
        <v>2214</v>
      </c>
      <c r="B545" s="270" t="s">
        <v>1894</v>
      </c>
      <c r="C545" s="96" t="s">
        <v>1895</v>
      </c>
      <c r="D545" s="96" t="s">
        <v>1896</v>
      </c>
      <c r="E545" s="93" t="s">
        <v>2149</v>
      </c>
      <c r="F545" s="93" t="s">
        <v>2215</v>
      </c>
      <c r="G545" s="74">
        <v>23</v>
      </c>
      <c r="H545" s="81" t="str">
        <f>VLOOKUP(G545,SCELTACONTRAENTE!$A$1:$B$18,2,0)</f>
        <v>23-AFFIDAMENTO IN ECONOMIA - AFFIDAMENTO DIRETTO</v>
      </c>
      <c r="I545" s="275" t="s">
        <v>1894</v>
      </c>
      <c r="J545" s="82" t="s">
        <v>2216</v>
      </c>
      <c r="K545" s="84">
        <v>638.84</v>
      </c>
      <c r="L545" s="271">
        <v>41396</v>
      </c>
      <c r="M545" s="130">
        <v>41396</v>
      </c>
      <c r="N545" s="86">
        <v>41425</v>
      </c>
      <c r="O545" s="86" t="s">
        <v>2188</v>
      </c>
      <c r="P545" s="84">
        <v>638.84</v>
      </c>
    </row>
    <row r="546" spans="1:16" s="87" customFormat="1" ht="24" customHeight="1">
      <c r="A546" s="93" t="s">
        <v>2217</v>
      </c>
      <c r="B546" s="270" t="s">
        <v>1894</v>
      </c>
      <c r="C546" s="96" t="s">
        <v>1895</v>
      </c>
      <c r="D546" s="96" t="s">
        <v>1896</v>
      </c>
      <c r="E546" s="93" t="s">
        <v>2190</v>
      </c>
      <c r="F546" s="93" t="s">
        <v>2218</v>
      </c>
      <c r="G546" s="74">
        <v>23</v>
      </c>
      <c r="H546" s="81" t="str">
        <f>VLOOKUP(G546,SCELTACONTRAENTE!$A$1:$B$18,2,0)</f>
        <v>23-AFFIDAMENTO IN ECONOMIA - AFFIDAMENTO DIRETTO</v>
      </c>
      <c r="I546" s="275" t="s">
        <v>1894</v>
      </c>
      <c r="J546" s="82" t="s">
        <v>2192</v>
      </c>
      <c r="K546" s="84">
        <v>431.86</v>
      </c>
      <c r="L546" s="271">
        <v>40634</v>
      </c>
      <c r="M546" s="130">
        <v>41275</v>
      </c>
      <c r="N546" s="86">
        <v>41425</v>
      </c>
      <c r="O546" s="86" t="s">
        <v>2193</v>
      </c>
      <c r="P546" s="84">
        <v>431.86</v>
      </c>
    </row>
    <row r="547" spans="1:16" s="87" customFormat="1" ht="24" customHeight="1">
      <c r="A547" s="93" t="s">
        <v>2219</v>
      </c>
      <c r="B547" s="270" t="s">
        <v>1894</v>
      </c>
      <c r="C547" s="96" t="s">
        <v>1895</v>
      </c>
      <c r="D547" s="96" t="s">
        <v>1896</v>
      </c>
      <c r="E547" s="93" t="s">
        <v>2190</v>
      </c>
      <c r="F547" s="93" t="s">
        <v>2218</v>
      </c>
      <c r="G547" s="74">
        <v>23</v>
      </c>
      <c r="H547" s="81" t="str">
        <f>VLOOKUP(G547,SCELTACONTRAENTE!$A$1:$B$18,2,0)</f>
        <v>23-AFFIDAMENTO IN ECONOMIA - AFFIDAMENTO DIRETTO</v>
      </c>
      <c r="I547" s="275" t="s">
        <v>1894</v>
      </c>
      <c r="J547" s="82" t="s">
        <v>2192</v>
      </c>
      <c r="K547" s="84">
        <v>1205.66</v>
      </c>
      <c r="L547" s="271">
        <v>40634</v>
      </c>
      <c r="M547" s="130">
        <v>41275</v>
      </c>
      <c r="N547" s="86">
        <v>41425</v>
      </c>
      <c r="O547" s="86" t="s">
        <v>2193</v>
      </c>
      <c r="P547" s="84">
        <v>1205.66</v>
      </c>
    </row>
    <row r="548" spans="1:16" s="87" customFormat="1" ht="24" customHeight="1">
      <c r="A548" s="93" t="s">
        <v>2220</v>
      </c>
      <c r="B548" s="270" t="s">
        <v>1894</v>
      </c>
      <c r="C548" s="96" t="s">
        <v>1895</v>
      </c>
      <c r="D548" s="96" t="s">
        <v>1896</v>
      </c>
      <c r="E548" s="93" t="s">
        <v>2221</v>
      </c>
      <c r="F548" s="93" t="s">
        <v>1970</v>
      </c>
      <c r="G548" s="74">
        <v>23</v>
      </c>
      <c r="H548" s="81" t="str">
        <f>VLOOKUP(G548,SCELTACONTRAENTE!$A$1:$B$18,2,0)</f>
        <v>23-AFFIDAMENTO IN ECONOMIA - AFFIDAMENTO DIRETTO</v>
      </c>
      <c r="I548" s="275" t="s">
        <v>2222</v>
      </c>
      <c r="J548" s="82" t="s">
        <v>2223</v>
      </c>
      <c r="K548" s="84">
        <v>1520</v>
      </c>
      <c r="L548" s="271">
        <v>41290</v>
      </c>
      <c r="M548" s="130">
        <v>41291</v>
      </c>
      <c r="N548" s="86">
        <v>41425</v>
      </c>
      <c r="O548" s="86" t="s">
        <v>2224</v>
      </c>
      <c r="P548" s="84">
        <v>1520</v>
      </c>
    </row>
    <row r="549" spans="1:16" s="87" customFormat="1" ht="24" customHeight="1">
      <c r="A549" s="93" t="s">
        <v>2225</v>
      </c>
      <c r="B549" s="270" t="s">
        <v>1894</v>
      </c>
      <c r="C549" s="96" t="s">
        <v>1895</v>
      </c>
      <c r="D549" s="96" t="s">
        <v>1896</v>
      </c>
      <c r="E549" s="93" t="s">
        <v>2226</v>
      </c>
      <c r="F549" s="93" t="s">
        <v>2227</v>
      </c>
      <c r="G549" s="74">
        <v>23</v>
      </c>
      <c r="H549" s="81" t="str">
        <f>VLOOKUP(G549,SCELTACONTRAENTE!$A$1:$B$18,2,0)</f>
        <v>23-AFFIDAMENTO IN ECONOMIA - AFFIDAMENTO DIRETTO</v>
      </c>
      <c r="I549" s="275" t="s">
        <v>2228</v>
      </c>
      <c r="J549" s="82" t="s">
        <v>2229</v>
      </c>
      <c r="K549" s="84">
        <v>17272</v>
      </c>
      <c r="L549" s="271">
        <v>41484</v>
      </c>
      <c r="M549" s="130">
        <v>41484</v>
      </c>
      <c r="N549" s="86">
        <v>41497</v>
      </c>
      <c r="O549" s="86" t="s">
        <v>2230</v>
      </c>
      <c r="P549" s="84">
        <v>17272</v>
      </c>
    </row>
    <row r="550" spans="1:16" s="87" customFormat="1" ht="24" customHeight="1">
      <c r="A550" s="93" t="s">
        <v>2231</v>
      </c>
      <c r="B550" s="270" t="s">
        <v>1894</v>
      </c>
      <c r="C550" s="96" t="s">
        <v>1895</v>
      </c>
      <c r="D550" s="96" t="s">
        <v>1896</v>
      </c>
      <c r="E550" s="93" t="s">
        <v>2232</v>
      </c>
      <c r="F550" s="93" t="s">
        <v>2233</v>
      </c>
      <c r="G550" s="74">
        <v>23</v>
      </c>
      <c r="H550" s="81" t="str">
        <f>VLOOKUP(G550,SCELTACONTRAENTE!$A$1:$B$18,2,0)</f>
        <v>23-AFFIDAMENTO IN ECONOMIA - AFFIDAMENTO DIRETTO</v>
      </c>
      <c r="I550" s="275" t="s">
        <v>2234</v>
      </c>
      <c r="J550" s="82" t="s">
        <v>2235</v>
      </c>
      <c r="K550" s="84">
        <v>1818.18</v>
      </c>
      <c r="L550" s="271">
        <v>41474</v>
      </c>
      <c r="M550" s="130">
        <v>41474</v>
      </c>
      <c r="N550" s="86">
        <v>41506</v>
      </c>
      <c r="O550" s="86" t="s">
        <v>2236</v>
      </c>
      <c r="P550" s="84">
        <v>1818.18</v>
      </c>
    </row>
    <row r="551" spans="1:16" s="87" customFormat="1" ht="24" customHeight="1">
      <c r="A551" s="93" t="s">
        <v>2237</v>
      </c>
      <c r="B551" s="270" t="s">
        <v>1894</v>
      </c>
      <c r="C551" s="96" t="s">
        <v>1895</v>
      </c>
      <c r="D551" s="96" t="s">
        <v>1896</v>
      </c>
      <c r="E551" s="93" t="s">
        <v>2238</v>
      </c>
      <c r="F551" s="93" t="s">
        <v>2239</v>
      </c>
      <c r="G551" s="74">
        <v>23</v>
      </c>
      <c r="H551" s="81" t="str">
        <f>VLOOKUP(G551,SCELTACONTRAENTE!$A$1:$B$18,2,0)</f>
        <v>23-AFFIDAMENTO IN ECONOMIA - AFFIDAMENTO DIRETTO</v>
      </c>
      <c r="I551" s="275" t="s">
        <v>1894</v>
      </c>
      <c r="J551" s="82" t="s">
        <v>2192</v>
      </c>
      <c r="K551" s="84">
        <v>1105.37</v>
      </c>
      <c r="L551" s="271">
        <v>40634</v>
      </c>
      <c r="M551" s="130">
        <v>41426</v>
      </c>
      <c r="N551" s="86">
        <v>41454</v>
      </c>
      <c r="O551" s="86" t="s">
        <v>2240</v>
      </c>
      <c r="P551" s="84">
        <v>1105.37</v>
      </c>
    </row>
    <row r="552" spans="1:16" s="87" customFormat="1" ht="24" customHeight="1">
      <c r="A552" s="93" t="s">
        <v>2241</v>
      </c>
      <c r="B552" s="270" t="s">
        <v>1894</v>
      </c>
      <c r="C552" s="96" t="s">
        <v>1895</v>
      </c>
      <c r="D552" s="96" t="s">
        <v>1896</v>
      </c>
      <c r="E552" s="93" t="s">
        <v>2242</v>
      </c>
      <c r="F552" s="93" t="s">
        <v>2243</v>
      </c>
      <c r="G552" s="74">
        <v>23</v>
      </c>
      <c r="H552" s="81" t="str">
        <f>VLOOKUP(G552,SCELTACONTRAENTE!$A$1:$B$18,2,0)</f>
        <v>23-AFFIDAMENTO IN ECONOMIA - AFFIDAMENTO DIRETTO</v>
      </c>
      <c r="I552" s="275" t="s">
        <v>2244</v>
      </c>
      <c r="J552" s="82" t="s">
        <v>2245</v>
      </c>
      <c r="K552" s="84">
        <v>1220</v>
      </c>
      <c r="L552" s="271" t="s">
        <v>2246</v>
      </c>
      <c r="M552" s="130">
        <v>41458</v>
      </c>
      <c r="N552" s="86">
        <v>41528</v>
      </c>
      <c r="O552" s="86" t="s">
        <v>2247</v>
      </c>
      <c r="P552" s="84">
        <v>1220</v>
      </c>
    </row>
    <row r="553" spans="1:16" s="87" customFormat="1" ht="24" customHeight="1">
      <c r="A553" s="93" t="s">
        <v>2248</v>
      </c>
      <c r="B553" s="270" t="s">
        <v>1894</v>
      </c>
      <c r="C553" s="96" t="s">
        <v>1895</v>
      </c>
      <c r="D553" s="96" t="s">
        <v>1896</v>
      </c>
      <c r="E553" s="93" t="s">
        <v>2238</v>
      </c>
      <c r="F553" s="93" t="s">
        <v>2249</v>
      </c>
      <c r="G553" s="74">
        <v>23</v>
      </c>
      <c r="H553" s="81" t="str">
        <f>VLOOKUP(G553,SCELTACONTRAENTE!$A$1:$B$18,2,0)</f>
        <v>23-AFFIDAMENTO IN ECONOMIA - AFFIDAMENTO DIRETTO</v>
      </c>
      <c r="I553" s="275" t="s">
        <v>1894</v>
      </c>
      <c r="J553" s="82" t="s">
        <v>2192</v>
      </c>
      <c r="K553" s="84">
        <v>341.8</v>
      </c>
      <c r="L553" s="271">
        <v>40634</v>
      </c>
      <c r="M553" s="86">
        <v>41429</v>
      </c>
      <c r="N553" s="86">
        <v>41486</v>
      </c>
      <c r="O553" s="86" t="s">
        <v>2250</v>
      </c>
      <c r="P553" s="84">
        <v>341.8</v>
      </c>
    </row>
    <row r="554" spans="1:16" s="87" customFormat="1" ht="24" customHeight="1">
      <c r="A554" s="268" t="s">
        <v>2251</v>
      </c>
      <c r="B554" s="269" t="s">
        <v>1894</v>
      </c>
      <c r="C554" s="96" t="s">
        <v>1895</v>
      </c>
      <c r="D554" s="96" t="s">
        <v>1896</v>
      </c>
      <c r="E554" s="274" t="s">
        <v>1894</v>
      </c>
      <c r="F554" s="96" t="s">
        <v>2252</v>
      </c>
      <c r="G554" s="74">
        <v>23</v>
      </c>
      <c r="H554" s="81" t="str">
        <f>VLOOKUP(G554,SCELTACONTRAENTE!$A$1:$B$18,2,0)</f>
        <v>23-AFFIDAMENTO IN ECONOMIA - AFFIDAMENTO DIRETTO</v>
      </c>
      <c r="I554" s="275" t="s">
        <v>1894</v>
      </c>
      <c r="J554" s="82" t="s">
        <v>2253</v>
      </c>
      <c r="K554" s="84">
        <v>48</v>
      </c>
      <c r="L554" s="270" t="s">
        <v>2254</v>
      </c>
      <c r="M554" s="271">
        <v>41313</v>
      </c>
      <c r="N554" s="270" t="s">
        <v>2255</v>
      </c>
      <c r="O554" s="268" t="s">
        <v>2256</v>
      </c>
      <c r="P554" s="277">
        <v>48</v>
      </c>
    </row>
    <row r="555" spans="1:16" s="87" customFormat="1" ht="24" customHeight="1">
      <c r="A555" s="93" t="s">
        <v>2257</v>
      </c>
      <c r="B555" s="270" t="s">
        <v>1894</v>
      </c>
      <c r="C555" s="96" t="s">
        <v>1895</v>
      </c>
      <c r="D555" s="96" t="s">
        <v>1896</v>
      </c>
      <c r="E555" s="93" t="s">
        <v>2238</v>
      </c>
      <c r="F555" s="93" t="s">
        <v>2249</v>
      </c>
      <c r="G555" s="74">
        <v>23</v>
      </c>
      <c r="H555" s="81" t="str">
        <f>VLOOKUP(G555,SCELTACONTRAENTE!$A$1:$B$18,2,0)</f>
        <v>23-AFFIDAMENTO IN ECONOMIA - AFFIDAMENTO DIRETTO</v>
      </c>
      <c r="I555" s="275" t="s">
        <v>1894</v>
      </c>
      <c r="J555" s="82" t="s">
        <v>2192</v>
      </c>
      <c r="K555" s="84">
        <v>6010.78</v>
      </c>
      <c r="L555" s="271">
        <v>40634</v>
      </c>
      <c r="M555" s="86">
        <v>41456</v>
      </c>
      <c r="N555" s="86">
        <v>41486</v>
      </c>
      <c r="O555" s="86" t="s">
        <v>2250</v>
      </c>
      <c r="P555" s="84">
        <v>6010.78</v>
      </c>
    </row>
    <row r="556" spans="1:16" s="87" customFormat="1" ht="24" customHeight="1">
      <c r="A556" s="93" t="s">
        <v>2258</v>
      </c>
      <c r="B556" s="270" t="s">
        <v>1894</v>
      </c>
      <c r="C556" s="96" t="s">
        <v>1895</v>
      </c>
      <c r="D556" s="96" t="s">
        <v>1896</v>
      </c>
      <c r="E556" s="93" t="s">
        <v>2259</v>
      </c>
      <c r="F556" s="93" t="s">
        <v>2249</v>
      </c>
      <c r="G556" s="74">
        <v>23</v>
      </c>
      <c r="H556" s="81" t="str">
        <f>VLOOKUP(G556,SCELTACONTRAENTE!$A$1:$B$18,2,0)</f>
        <v>23-AFFIDAMENTO IN ECONOMIA - AFFIDAMENTO DIRETTO</v>
      </c>
      <c r="I556" s="275" t="s">
        <v>1894</v>
      </c>
      <c r="J556" s="82" t="s">
        <v>2192</v>
      </c>
      <c r="K556" s="84">
        <v>3534.08</v>
      </c>
      <c r="L556" s="271">
        <v>40634</v>
      </c>
      <c r="M556" s="86">
        <v>41487</v>
      </c>
      <c r="N556" s="86">
        <v>41517</v>
      </c>
      <c r="O556" s="86" t="s">
        <v>2260</v>
      </c>
      <c r="P556" s="84">
        <v>3534.08</v>
      </c>
    </row>
    <row r="557" spans="1:16" s="87" customFormat="1" ht="24" customHeight="1">
      <c r="A557" s="93" t="s">
        <v>2261</v>
      </c>
      <c r="B557" s="270" t="s">
        <v>1894</v>
      </c>
      <c r="C557" s="96" t="s">
        <v>1895</v>
      </c>
      <c r="D557" s="96" t="s">
        <v>1896</v>
      </c>
      <c r="E557" s="93" t="s">
        <v>2262</v>
      </c>
      <c r="F557" s="93" t="s">
        <v>2263</v>
      </c>
      <c r="G557" s="74">
        <v>23</v>
      </c>
      <c r="H557" s="81" t="str">
        <f>VLOOKUP(G557,SCELTACONTRAENTE!$A$1:$B$18,2,0)</f>
        <v>23-AFFIDAMENTO IN ECONOMIA - AFFIDAMENTO DIRETTO</v>
      </c>
      <c r="I557" s="275" t="s">
        <v>1894</v>
      </c>
      <c r="J557" s="82" t="s">
        <v>2264</v>
      </c>
      <c r="K557" s="84">
        <v>1240</v>
      </c>
      <c r="L557" s="271">
        <v>41439</v>
      </c>
      <c r="M557" s="86">
        <v>41450</v>
      </c>
      <c r="N557" s="86">
        <v>41457</v>
      </c>
      <c r="O557" s="86" t="s">
        <v>2265</v>
      </c>
      <c r="P557" s="84">
        <v>1240</v>
      </c>
    </row>
    <row r="558" spans="1:16" s="87" customFormat="1" ht="24" customHeight="1">
      <c r="A558" s="93" t="s">
        <v>2266</v>
      </c>
      <c r="B558" s="270" t="s">
        <v>1894</v>
      </c>
      <c r="C558" s="96" t="s">
        <v>1895</v>
      </c>
      <c r="D558" s="96" t="s">
        <v>1896</v>
      </c>
      <c r="E558" s="93" t="s">
        <v>2267</v>
      </c>
      <c r="F558" s="93" t="s">
        <v>2268</v>
      </c>
      <c r="G558" s="74">
        <v>23</v>
      </c>
      <c r="H558" s="81" t="str">
        <f>VLOOKUP(G558,SCELTACONTRAENTE!$A$1:$B$18,2,0)</f>
        <v>23-AFFIDAMENTO IN ECONOMIA - AFFIDAMENTO DIRETTO</v>
      </c>
      <c r="I558" s="275" t="s">
        <v>1894</v>
      </c>
      <c r="J558" s="82" t="s">
        <v>2269</v>
      </c>
      <c r="K558" s="84">
        <v>826.45</v>
      </c>
      <c r="L558" s="271">
        <v>41422</v>
      </c>
      <c r="M558" s="86">
        <v>41422</v>
      </c>
      <c r="N558" s="86">
        <v>41472</v>
      </c>
      <c r="O558" s="86" t="s">
        <v>2270</v>
      </c>
      <c r="P558" s="84">
        <v>826.45</v>
      </c>
    </row>
    <row r="559" spans="1:16" s="87" customFormat="1" ht="24" customHeight="1">
      <c r="A559" s="93" t="s">
        <v>2271</v>
      </c>
      <c r="B559" s="270" t="s">
        <v>1894</v>
      </c>
      <c r="C559" s="96" t="s">
        <v>1895</v>
      </c>
      <c r="D559" s="96" t="s">
        <v>1896</v>
      </c>
      <c r="E559" s="93" t="s">
        <v>2272</v>
      </c>
      <c r="F559" s="93" t="s">
        <v>2273</v>
      </c>
      <c r="G559" s="74">
        <v>23</v>
      </c>
      <c r="H559" s="81" t="str">
        <f>VLOOKUP(G559,SCELTACONTRAENTE!$A$1:$B$18,2,0)</f>
        <v>23-AFFIDAMENTO IN ECONOMIA - AFFIDAMENTO DIRETTO</v>
      </c>
      <c r="I559" s="275" t="s">
        <v>2272</v>
      </c>
      <c r="J559" s="82" t="s">
        <v>2274</v>
      </c>
      <c r="K559" s="84">
        <v>1938.94</v>
      </c>
      <c r="L559" s="271">
        <v>41443</v>
      </c>
      <c r="M559" s="86">
        <v>41443</v>
      </c>
      <c r="N559" s="86">
        <v>41120</v>
      </c>
      <c r="O559" s="86" t="s">
        <v>2275</v>
      </c>
      <c r="P559" s="84">
        <v>1938.94</v>
      </c>
    </row>
    <row r="560" spans="1:16" s="87" customFormat="1" ht="12.75" customHeight="1">
      <c r="A560" s="93" t="s">
        <v>2276</v>
      </c>
      <c r="B560" s="270" t="s">
        <v>2030</v>
      </c>
      <c r="C560" s="96"/>
      <c r="D560" s="96"/>
      <c r="E560" s="93"/>
      <c r="F560" s="93"/>
      <c r="G560" s="74"/>
      <c r="H560" s="81" t="e">
        <f>VLOOKUP(G560,SCELTACONTRAENTE!$A$1:$B$18,2,0)</f>
        <v>#N/A</v>
      </c>
      <c r="I560" s="275"/>
      <c r="J560" s="82"/>
      <c r="K560" s="84"/>
      <c r="L560" s="271"/>
      <c r="M560" s="86"/>
      <c r="N560" s="86"/>
      <c r="O560" s="86"/>
      <c r="P560" s="84"/>
    </row>
    <row r="561" spans="1:16" s="87" customFormat="1" ht="12.75" customHeight="1">
      <c r="A561" s="93" t="s">
        <v>2277</v>
      </c>
      <c r="B561" s="270" t="s">
        <v>2030</v>
      </c>
      <c r="C561" s="96"/>
      <c r="D561" s="96"/>
      <c r="E561" s="93"/>
      <c r="F561" s="93"/>
      <c r="G561" s="74"/>
      <c r="H561" s="81" t="e">
        <f>VLOOKUP(G561,SCELTACONTRAENTE!$A$1:$B$18,2,0)</f>
        <v>#N/A</v>
      </c>
      <c r="I561" s="275"/>
      <c r="J561" s="82"/>
      <c r="K561" s="84"/>
      <c r="L561" s="271"/>
      <c r="M561" s="86"/>
      <c r="N561" s="86"/>
      <c r="O561" s="86"/>
      <c r="P561" s="84"/>
    </row>
    <row r="562" spans="1:16" s="87" customFormat="1" ht="24" customHeight="1">
      <c r="A562" s="93" t="s">
        <v>2278</v>
      </c>
      <c r="B562" s="270" t="s">
        <v>1894</v>
      </c>
      <c r="C562" s="96" t="s">
        <v>1895</v>
      </c>
      <c r="D562" s="96" t="s">
        <v>1896</v>
      </c>
      <c r="E562" s="93" t="s">
        <v>2232</v>
      </c>
      <c r="F562" s="93" t="s">
        <v>2279</v>
      </c>
      <c r="G562" s="74">
        <v>23</v>
      </c>
      <c r="H562" s="81" t="str">
        <f>VLOOKUP(G562,SCELTACONTRAENTE!$A$1:$B$18,2,0)</f>
        <v>23-AFFIDAMENTO IN ECONOMIA - AFFIDAMENTO DIRETTO</v>
      </c>
      <c r="I562" s="275" t="s">
        <v>1894</v>
      </c>
      <c r="J562" s="82" t="s">
        <v>2280</v>
      </c>
      <c r="K562" s="84">
        <v>727.27</v>
      </c>
      <c r="L562" s="271">
        <v>41474</v>
      </c>
      <c r="M562" s="86">
        <v>41506</v>
      </c>
      <c r="N562" s="86">
        <v>41506</v>
      </c>
      <c r="O562" s="86" t="s">
        <v>2236</v>
      </c>
      <c r="P562" s="84">
        <v>727.27</v>
      </c>
    </row>
    <row r="563" spans="1:16" s="87" customFormat="1" ht="24" customHeight="1">
      <c r="A563" s="93" t="s">
        <v>2281</v>
      </c>
      <c r="B563" s="270" t="s">
        <v>1894</v>
      </c>
      <c r="C563" s="96" t="s">
        <v>1895</v>
      </c>
      <c r="D563" s="96" t="s">
        <v>1896</v>
      </c>
      <c r="E563" s="93" t="s">
        <v>2282</v>
      </c>
      <c r="F563" s="93" t="s">
        <v>2283</v>
      </c>
      <c r="G563" s="74">
        <v>23</v>
      </c>
      <c r="H563" s="81" t="str">
        <f>VLOOKUP(G563,SCELTACONTRAENTE!$A$1:$B$18,2,0)</f>
        <v>23-AFFIDAMENTO IN ECONOMIA - AFFIDAMENTO DIRETTO</v>
      </c>
      <c r="I563" s="275" t="s">
        <v>2282</v>
      </c>
      <c r="J563" s="82" t="s">
        <v>2284</v>
      </c>
      <c r="K563" s="84">
        <v>11681.82</v>
      </c>
      <c r="L563" s="271">
        <v>41458</v>
      </c>
      <c r="M563" s="86">
        <v>41458</v>
      </c>
      <c r="N563" s="86">
        <v>41476</v>
      </c>
      <c r="O563" s="86" t="s">
        <v>2285</v>
      </c>
      <c r="P563" s="84">
        <v>11681.82</v>
      </c>
    </row>
    <row r="564" spans="1:16" s="87" customFormat="1" ht="24" customHeight="1">
      <c r="A564" s="93" t="s">
        <v>2286</v>
      </c>
      <c r="B564" s="270" t="s">
        <v>1894</v>
      </c>
      <c r="C564" s="96" t="s">
        <v>1895</v>
      </c>
      <c r="D564" s="96" t="s">
        <v>1896</v>
      </c>
      <c r="E564" s="93" t="s">
        <v>2287</v>
      </c>
      <c r="F564" s="93" t="s">
        <v>2288</v>
      </c>
      <c r="G564" s="74">
        <v>23</v>
      </c>
      <c r="H564" s="81" t="str">
        <f>VLOOKUP(G564,SCELTACONTRAENTE!$A$1:$B$18,2,0)</f>
        <v>23-AFFIDAMENTO IN ECONOMIA - AFFIDAMENTO DIRETTO</v>
      </c>
      <c r="I564" s="275" t="s">
        <v>2289</v>
      </c>
      <c r="J564" s="82" t="s">
        <v>2290</v>
      </c>
      <c r="K564" s="84">
        <v>819.68</v>
      </c>
      <c r="L564" s="271">
        <v>41547</v>
      </c>
      <c r="M564" s="86">
        <v>41635</v>
      </c>
      <c r="N564" s="86" t="s">
        <v>1894</v>
      </c>
      <c r="O564" s="86" t="s">
        <v>2291</v>
      </c>
      <c r="P564" s="84"/>
    </row>
    <row r="565" spans="1:16" s="87" customFormat="1" ht="24" customHeight="1">
      <c r="A565" s="93" t="s">
        <v>2292</v>
      </c>
      <c r="B565" s="270" t="s">
        <v>1894</v>
      </c>
      <c r="C565" s="96" t="s">
        <v>1895</v>
      </c>
      <c r="D565" s="96" t="s">
        <v>1896</v>
      </c>
      <c r="E565" s="93" t="s">
        <v>2293</v>
      </c>
      <c r="F565" s="93" t="s">
        <v>1993</v>
      </c>
      <c r="G565" s="74">
        <v>23</v>
      </c>
      <c r="H565" s="81" t="str">
        <f>VLOOKUP(G565,SCELTACONTRAENTE!$A$1:$B$18,2,0)</f>
        <v>23-AFFIDAMENTO IN ECONOMIA - AFFIDAMENTO DIRETTO</v>
      </c>
      <c r="I565" s="275" t="s">
        <v>1894</v>
      </c>
      <c r="J565" s="82" t="s">
        <v>2294</v>
      </c>
      <c r="K565" s="84">
        <v>184.25</v>
      </c>
      <c r="L565" s="271">
        <v>41485</v>
      </c>
      <c r="M565" s="86">
        <v>41487</v>
      </c>
      <c r="N565" s="86">
        <v>41517</v>
      </c>
      <c r="O565" s="86" t="s">
        <v>2295</v>
      </c>
      <c r="P565" s="84">
        <v>184.25</v>
      </c>
    </row>
    <row r="566" spans="1:16" s="87" customFormat="1" ht="24" customHeight="1">
      <c r="A566" s="93" t="s">
        <v>2296</v>
      </c>
      <c r="B566" s="270" t="s">
        <v>1894</v>
      </c>
      <c r="C566" s="96" t="s">
        <v>1895</v>
      </c>
      <c r="D566" s="96" t="s">
        <v>1896</v>
      </c>
      <c r="E566" s="93" t="s">
        <v>2232</v>
      </c>
      <c r="F566" s="93" t="s">
        <v>2233</v>
      </c>
      <c r="G566" s="74">
        <v>23</v>
      </c>
      <c r="H566" s="81" t="str">
        <f>VLOOKUP(G566,SCELTACONTRAENTE!$A$1:$B$18,2,0)</f>
        <v>23-AFFIDAMENTO IN ECONOMIA - AFFIDAMENTO DIRETTO</v>
      </c>
      <c r="I566" s="275" t="s">
        <v>2234</v>
      </c>
      <c r="J566" s="82" t="s">
        <v>2297</v>
      </c>
      <c r="K566" s="84">
        <v>247.93</v>
      </c>
      <c r="L566" s="271">
        <v>41474</v>
      </c>
      <c r="M566" s="86">
        <v>41485</v>
      </c>
      <c r="N566" s="86">
        <v>41499</v>
      </c>
      <c r="O566" s="86" t="s">
        <v>2236</v>
      </c>
      <c r="P566" s="84">
        <v>247.93</v>
      </c>
    </row>
    <row r="567" spans="1:16" s="87" customFormat="1" ht="24" customHeight="1">
      <c r="A567" s="93" t="s">
        <v>2298</v>
      </c>
      <c r="B567" s="270" t="s">
        <v>1894</v>
      </c>
      <c r="C567" s="96" t="s">
        <v>1895</v>
      </c>
      <c r="D567" s="96" t="s">
        <v>1896</v>
      </c>
      <c r="E567" s="93" t="s">
        <v>2282</v>
      </c>
      <c r="F567" s="93" t="s">
        <v>2299</v>
      </c>
      <c r="G567" s="74">
        <v>23</v>
      </c>
      <c r="H567" s="81" t="str">
        <f>VLOOKUP(G567,SCELTACONTRAENTE!$A$1:$B$18,2,0)</f>
        <v>23-AFFIDAMENTO IN ECONOMIA - AFFIDAMENTO DIRETTO</v>
      </c>
      <c r="I567" s="275" t="s">
        <v>1894</v>
      </c>
      <c r="J567" s="82" t="s">
        <v>2284</v>
      </c>
      <c r="K567" s="84">
        <v>4545.45</v>
      </c>
      <c r="L567" s="271">
        <v>41458</v>
      </c>
      <c r="M567" s="86">
        <v>41462</v>
      </c>
      <c r="N567" s="86">
        <v>41476</v>
      </c>
      <c r="O567" s="86" t="s">
        <v>2285</v>
      </c>
      <c r="P567" s="84">
        <v>4545.45</v>
      </c>
    </row>
    <row r="568" spans="1:16" s="87" customFormat="1" ht="24" customHeight="1">
      <c r="A568" s="93" t="s">
        <v>2300</v>
      </c>
      <c r="B568" s="270" t="s">
        <v>1894</v>
      </c>
      <c r="C568" s="96" t="s">
        <v>1895</v>
      </c>
      <c r="D568" s="96" t="s">
        <v>1896</v>
      </c>
      <c r="E568" s="94" t="s">
        <v>2301</v>
      </c>
      <c r="F568" s="93" t="s">
        <v>2302</v>
      </c>
      <c r="G568" s="74">
        <v>23</v>
      </c>
      <c r="H568" s="81" t="str">
        <f>VLOOKUP(G568,SCELTACONTRAENTE!$A$1:$B$18,2,0)</f>
        <v>23-AFFIDAMENTO IN ECONOMIA - AFFIDAMENTO DIRETTO</v>
      </c>
      <c r="I568" s="275" t="s">
        <v>1894</v>
      </c>
      <c r="J568" s="82" t="s">
        <v>2303</v>
      </c>
      <c r="K568" s="84">
        <v>413.22</v>
      </c>
      <c r="L568" s="271">
        <v>41513</v>
      </c>
      <c r="M568" s="86">
        <v>41513</v>
      </c>
      <c r="N568" s="86">
        <v>41517</v>
      </c>
      <c r="O568" s="86" t="s">
        <v>2304</v>
      </c>
      <c r="P568" s="84">
        <v>413.22</v>
      </c>
    </row>
    <row r="569" spans="1:16" s="87" customFormat="1" ht="24" customHeight="1">
      <c r="A569" s="93" t="s">
        <v>2305</v>
      </c>
      <c r="B569" s="270" t="s">
        <v>1894</v>
      </c>
      <c r="C569" s="96" t="s">
        <v>1895</v>
      </c>
      <c r="D569" s="96" t="s">
        <v>1896</v>
      </c>
      <c r="E569" s="93" t="s">
        <v>2201</v>
      </c>
      <c r="F569" s="93" t="s">
        <v>1993</v>
      </c>
      <c r="G569" s="74">
        <v>23</v>
      </c>
      <c r="H569" s="81" t="str">
        <f>VLOOKUP(G569,SCELTACONTRAENTE!$A$1:$B$18,2,0)</f>
        <v>23-AFFIDAMENTO IN ECONOMIA - AFFIDAMENTO DIRETTO</v>
      </c>
      <c r="I569" s="275" t="s">
        <v>1894</v>
      </c>
      <c r="J569" s="82" t="s">
        <v>2192</v>
      </c>
      <c r="K569" s="84">
        <v>128.4</v>
      </c>
      <c r="L569" s="271">
        <v>40634</v>
      </c>
      <c r="M569" s="86">
        <v>41487</v>
      </c>
      <c r="N569" s="86">
        <v>41513</v>
      </c>
      <c r="O569" s="86" t="s">
        <v>2206</v>
      </c>
      <c r="P569" s="84">
        <v>128.4</v>
      </c>
    </row>
    <row r="570" spans="1:16" s="284" customFormat="1" ht="26.25" customHeight="1">
      <c r="A570" s="278" t="s">
        <v>2306</v>
      </c>
      <c r="B570" s="279"/>
      <c r="C570" s="278" t="s">
        <v>2307</v>
      </c>
      <c r="D570" s="278" t="s">
        <v>2308</v>
      </c>
      <c r="E570" s="280" t="s">
        <v>2309</v>
      </c>
      <c r="F570" s="115" t="s">
        <v>2310</v>
      </c>
      <c r="G570" s="237">
        <v>23</v>
      </c>
      <c r="H570" s="239" t="str">
        <f>VLOOKUP(G570,SCELTACONTRAENTE!$A$1:$B$18,2,0)</f>
        <v>23-AFFIDAMENTO IN ECONOMIA - AFFIDAMENTO DIRETTO</v>
      </c>
      <c r="I570" s="110"/>
      <c r="J570" s="110" t="s">
        <v>2311</v>
      </c>
      <c r="K570" s="281" t="s">
        <v>2312</v>
      </c>
      <c r="L570" s="243">
        <v>41627</v>
      </c>
      <c r="M570" s="243">
        <v>41627</v>
      </c>
      <c r="N570" s="243">
        <v>41627</v>
      </c>
      <c r="O570" s="282" t="s">
        <v>2313</v>
      </c>
      <c r="P570" s="283" t="s">
        <v>2312</v>
      </c>
    </row>
    <row r="571" spans="1:16" s="284" customFormat="1" ht="26.25" customHeight="1">
      <c r="A571" s="278" t="s">
        <v>2314</v>
      </c>
      <c r="B571" s="279"/>
      <c r="C571" s="278" t="s">
        <v>2307</v>
      </c>
      <c r="D571" s="278" t="s">
        <v>2308</v>
      </c>
      <c r="E571" s="280" t="s">
        <v>2315</v>
      </c>
      <c r="F571" s="115" t="s">
        <v>2316</v>
      </c>
      <c r="G571" s="237">
        <v>23</v>
      </c>
      <c r="H571" s="239" t="str">
        <f>VLOOKUP(G571,SCELTACONTRAENTE!$A$1:$B$18,2,0)</f>
        <v>23-AFFIDAMENTO IN ECONOMIA - AFFIDAMENTO DIRETTO</v>
      </c>
      <c r="I571" s="110"/>
      <c r="J571" s="110" t="s">
        <v>2317</v>
      </c>
      <c r="K571" s="281" t="s">
        <v>2318</v>
      </c>
      <c r="L571" s="243">
        <v>41492</v>
      </c>
      <c r="M571" s="243">
        <v>41492</v>
      </c>
      <c r="N571" s="243">
        <v>41613</v>
      </c>
      <c r="O571" s="282" t="s">
        <v>2319</v>
      </c>
      <c r="P571" s="283" t="s">
        <v>2318</v>
      </c>
    </row>
    <row r="572" spans="1:16" s="284" customFormat="1" ht="26.25" customHeight="1">
      <c r="A572" s="278" t="s">
        <v>2314</v>
      </c>
      <c r="B572" s="279"/>
      <c r="C572" s="278" t="s">
        <v>2307</v>
      </c>
      <c r="D572" s="278" t="s">
        <v>2308</v>
      </c>
      <c r="E572" s="280" t="s">
        <v>2315</v>
      </c>
      <c r="F572" s="115" t="s">
        <v>2316</v>
      </c>
      <c r="G572" s="237">
        <v>23</v>
      </c>
      <c r="H572" s="239" t="str">
        <f>VLOOKUP(G572,SCELTACONTRAENTE!$A$1:$B$18,2,0)</f>
        <v>23-AFFIDAMENTO IN ECONOMIA - AFFIDAMENTO DIRETTO</v>
      </c>
      <c r="I572" s="110"/>
      <c r="J572" s="110" t="s">
        <v>2320</v>
      </c>
      <c r="K572" s="281">
        <v>436.4</v>
      </c>
      <c r="L572" s="243">
        <v>41492</v>
      </c>
      <c r="M572" s="243">
        <v>41492</v>
      </c>
      <c r="N572" s="243">
        <v>41613</v>
      </c>
      <c r="O572" s="282" t="s">
        <v>2319</v>
      </c>
      <c r="P572" s="283" t="s">
        <v>2321</v>
      </c>
    </row>
    <row r="573" spans="1:16" s="284" customFormat="1" ht="26.25" customHeight="1">
      <c r="A573" s="278" t="s">
        <v>2322</v>
      </c>
      <c r="B573" s="279"/>
      <c r="C573" s="278" t="s">
        <v>2307</v>
      </c>
      <c r="D573" s="278" t="s">
        <v>2308</v>
      </c>
      <c r="E573" s="280" t="s">
        <v>2315</v>
      </c>
      <c r="F573" s="115" t="s">
        <v>2323</v>
      </c>
      <c r="G573" s="237">
        <v>23</v>
      </c>
      <c r="H573" s="239" t="str">
        <f>VLOOKUP(G573,SCELTACONTRAENTE!$A$1:$B$18,2,0)</f>
        <v>23-AFFIDAMENTO IN ECONOMIA - AFFIDAMENTO DIRETTO</v>
      </c>
      <c r="I573" s="110"/>
      <c r="J573" s="110" t="s">
        <v>2324</v>
      </c>
      <c r="K573" s="281">
        <v>248.35</v>
      </c>
      <c r="L573" s="243">
        <v>41492</v>
      </c>
      <c r="M573" s="243">
        <v>41492</v>
      </c>
      <c r="N573" s="243">
        <v>1482013</v>
      </c>
      <c r="O573" s="282" t="s">
        <v>2319</v>
      </c>
      <c r="P573" s="283" t="s">
        <v>2325</v>
      </c>
    </row>
    <row r="574" spans="1:16" s="284" customFormat="1" ht="37.5" customHeight="1">
      <c r="A574" s="278" t="s">
        <v>2326</v>
      </c>
      <c r="B574" s="279"/>
      <c r="C574" s="278" t="s">
        <v>2307</v>
      </c>
      <c r="D574" s="278" t="s">
        <v>2308</v>
      </c>
      <c r="E574" s="280" t="s">
        <v>2327</v>
      </c>
      <c r="F574" s="115" t="s">
        <v>2328</v>
      </c>
      <c r="G574" s="237">
        <v>23</v>
      </c>
      <c r="H574" s="239" t="str">
        <f>VLOOKUP(G574,SCELTACONTRAENTE!$A$1:$B$18,2,0)</f>
        <v>23-AFFIDAMENTO IN ECONOMIA - AFFIDAMENTO DIRETTO</v>
      </c>
      <c r="I574" s="110" t="s">
        <v>2329</v>
      </c>
      <c r="J574" s="110" t="s">
        <v>2330</v>
      </c>
      <c r="K574" s="281">
        <v>15004</v>
      </c>
      <c r="L574" s="243">
        <v>372013</v>
      </c>
      <c r="M574" s="243">
        <v>41459</v>
      </c>
      <c r="N574" s="243">
        <v>41577</v>
      </c>
      <c r="O574" s="282" t="s">
        <v>2331</v>
      </c>
      <c r="P574" s="283" t="s">
        <v>2332</v>
      </c>
    </row>
    <row r="575" spans="1:16" s="284" customFormat="1" ht="48.75" customHeight="1">
      <c r="A575" s="278" t="s">
        <v>2333</v>
      </c>
      <c r="B575" s="115"/>
      <c r="C575" s="278" t="s">
        <v>2307</v>
      </c>
      <c r="D575" s="278" t="s">
        <v>2308</v>
      </c>
      <c r="E575" s="285" t="s">
        <v>2334</v>
      </c>
      <c r="F575" s="279" t="s">
        <v>2335</v>
      </c>
      <c r="G575" s="237">
        <v>23</v>
      </c>
      <c r="H575" s="239" t="str">
        <f>VLOOKUP(G575,SCELTACONTRAENTE!$A$1:$B$18,2,0)</f>
        <v>23-AFFIDAMENTO IN ECONOMIA - AFFIDAMENTO DIRETTO</v>
      </c>
      <c r="I575" s="110" t="s">
        <v>2336</v>
      </c>
      <c r="J575" s="110" t="s">
        <v>2337</v>
      </c>
      <c r="K575" s="281">
        <v>2000</v>
      </c>
      <c r="L575" s="243">
        <v>40927</v>
      </c>
      <c r="M575" s="243">
        <v>41262</v>
      </c>
      <c r="N575" s="243">
        <v>42004</v>
      </c>
      <c r="O575" s="282" t="s">
        <v>2338</v>
      </c>
      <c r="P575" s="283" t="s">
        <v>553</v>
      </c>
    </row>
    <row r="576" spans="1:16" s="87" customFormat="1" ht="60" customHeight="1">
      <c r="A576" s="278" t="s">
        <v>2339</v>
      </c>
      <c r="B576" s="115"/>
      <c r="C576" s="278" t="s">
        <v>2307</v>
      </c>
      <c r="D576" s="278" t="s">
        <v>2308</v>
      </c>
      <c r="E576" s="285" t="s">
        <v>2340</v>
      </c>
      <c r="F576" s="279" t="s">
        <v>2341</v>
      </c>
      <c r="G576" s="237">
        <v>23</v>
      </c>
      <c r="H576" s="239" t="str">
        <f>VLOOKUP(G576,SCELTACONTRAENTE!$A$1:$B$18,2,0)</f>
        <v>23-AFFIDAMENTO IN ECONOMIA - AFFIDAMENTO DIRETTO</v>
      </c>
      <c r="I576" s="110" t="s">
        <v>2342</v>
      </c>
      <c r="J576" s="110" t="s">
        <v>2343</v>
      </c>
      <c r="K576" s="281">
        <v>7200</v>
      </c>
      <c r="L576" s="243">
        <v>41275</v>
      </c>
      <c r="M576" s="243">
        <v>39842</v>
      </c>
      <c r="N576" s="243">
        <v>41455</v>
      </c>
      <c r="O576" s="282" t="s">
        <v>2344</v>
      </c>
      <c r="P576" s="283" t="s">
        <v>2345</v>
      </c>
    </row>
    <row r="577" spans="1:16" s="87" customFormat="1" ht="60" customHeight="1">
      <c r="A577" s="278" t="s">
        <v>2346</v>
      </c>
      <c r="B577" s="115"/>
      <c r="C577" s="278" t="s">
        <v>2307</v>
      </c>
      <c r="D577" s="278" t="s">
        <v>2308</v>
      </c>
      <c r="E577" s="285" t="s">
        <v>2340</v>
      </c>
      <c r="F577" s="279" t="s">
        <v>2347</v>
      </c>
      <c r="G577" s="237">
        <v>23</v>
      </c>
      <c r="H577" s="239" t="str">
        <f>VLOOKUP(G577,SCELTACONTRAENTE!$A$1:$B$18,2,0)</f>
        <v>23-AFFIDAMENTO IN ECONOMIA - AFFIDAMENTO DIRETTO</v>
      </c>
      <c r="I577" s="110" t="s">
        <v>2342</v>
      </c>
      <c r="J577" s="110" t="s">
        <v>2343</v>
      </c>
      <c r="K577" s="281">
        <v>500</v>
      </c>
      <c r="L577" s="243">
        <v>41275</v>
      </c>
      <c r="M577" s="243">
        <v>39842</v>
      </c>
      <c r="N577" s="243">
        <v>41455</v>
      </c>
      <c r="O577" s="282" t="s">
        <v>2344</v>
      </c>
      <c r="P577" s="283" t="s">
        <v>564</v>
      </c>
    </row>
    <row r="578" spans="1:16" s="284" customFormat="1" ht="37.5" customHeight="1">
      <c r="A578" s="278" t="s">
        <v>758</v>
      </c>
      <c r="B578" s="115"/>
      <c r="C578" s="278" t="s">
        <v>2307</v>
      </c>
      <c r="D578" s="278" t="s">
        <v>2308</v>
      </c>
      <c r="E578" s="285" t="s">
        <v>2348</v>
      </c>
      <c r="F578" s="279" t="s">
        <v>2349</v>
      </c>
      <c r="G578" s="237">
        <v>23</v>
      </c>
      <c r="H578" s="239" t="str">
        <f>VLOOKUP(G578,SCELTACONTRAENTE!$A$1:$B$18,2,0)</f>
        <v>23-AFFIDAMENTO IN ECONOMIA - AFFIDAMENTO DIRETTO</v>
      </c>
      <c r="I578" s="110" t="s">
        <v>2350</v>
      </c>
      <c r="J578" s="110">
        <v>41493</v>
      </c>
      <c r="K578" s="281">
        <v>1000</v>
      </c>
      <c r="L578" s="243">
        <v>41493</v>
      </c>
      <c r="M578" s="243">
        <v>41537</v>
      </c>
      <c r="N578" s="243">
        <v>41539</v>
      </c>
      <c r="O578" s="282" t="s">
        <v>2351</v>
      </c>
      <c r="P578" s="283"/>
    </row>
    <row r="579" spans="1:16" s="284" customFormat="1" ht="35.25" customHeight="1">
      <c r="A579" s="278" t="s">
        <v>2352</v>
      </c>
      <c r="B579" s="115"/>
      <c r="C579" s="278" t="s">
        <v>2307</v>
      </c>
      <c r="D579" s="278" t="s">
        <v>2308</v>
      </c>
      <c r="E579" s="285" t="s">
        <v>2353</v>
      </c>
      <c r="F579" s="279" t="s">
        <v>2354</v>
      </c>
      <c r="G579" s="237">
        <v>23</v>
      </c>
      <c r="H579" s="239" t="str">
        <f>VLOOKUP(G579,SCELTACONTRAENTE!$A$1:$B$18,2,0)</f>
        <v>23-AFFIDAMENTO IN ECONOMIA - AFFIDAMENTO DIRETTO</v>
      </c>
      <c r="I579" s="110" t="s">
        <v>2353</v>
      </c>
      <c r="J579" s="110">
        <v>41445</v>
      </c>
      <c r="K579" s="281">
        <v>600</v>
      </c>
      <c r="L579" s="243">
        <v>41445</v>
      </c>
      <c r="M579" s="243">
        <v>41445</v>
      </c>
      <c r="N579" s="243">
        <v>41464</v>
      </c>
      <c r="O579" s="282" t="s">
        <v>2355</v>
      </c>
      <c r="P579" s="283" t="s">
        <v>2356</v>
      </c>
    </row>
    <row r="580" spans="1:16" s="284" customFormat="1" ht="48.75" customHeight="1">
      <c r="A580" s="278" t="s">
        <v>758</v>
      </c>
      <c r="B580" s="115"/>
      <c r="C580" s="278" t="s">
        <v>2307</v>
      </c>
      <c r="D580" s="278" t="s">
        <v>2308</v>
      </c>
      <c r="E580" s="285" t="s">
        <v>2357</v>
      </c>
      <c r="F580" s="279" t="s">
        <v>2358</v>
      </c>
      <c r="G580" s="237">
        <v>23</v>
      </c>
      <c r="H580" s="239" t="str">
        <f>VLOOKUP(G580,SCELTACONTRAENTE!$A$1:$B$18,2,0)</f>
        <v>23-AFFIDAMENTO IN ECONOMIA - AFFIDAMENTO DIRETTO</v>
      </c>
      <c r="I580" s="110" t="s">
        <v>2359</v>
      </c>
      <c r="J580" s="110" t="s">
        <v>2360</v>
      </c>
      <c r="K580" s="281">
        <v>8000</v>
      </c>
      <c r="L580" s="243">
        <v>41443</v>
      </c>
      <c r="M580" s="243">
        <v>41443</v>
      </c>
      <c r="N580" s="243">
        <v>41639</v>
      </c>
      <c r="O580" s="282" t="s">
        <v>2361</v>
      </c>
      <c r="P580" s="283" t="s">
        <v>2362</v>
      </c>
    </row>
    <row r="581" spans="1:16" s="87" customFormat="1" ht="57" customHeight="1">
      <c r="A581" s="278" t="s">
        <v>2363</v>
      </c>
      <c r="B581" s="115"/>
      <c r="C581" s="278" t="s">
        <v>2307</v>
      </c>
      <c r="D581" s="278" t="s">
        <v>2308</v>
      </c>
      <c r="E581" s="285" t="s">
        <v>2364</v>
      </c>
      <c r="F581" s="279" t="s">
        <v>2365</v>
      </c>
      <c r="G581" s="237">
        <v>23</v>
      </c>
      <c r="H581" s="239" t="str">
        <f>VLOOKUP(G581,SCELTACONTRAENTE!$A$1:$B$18,2,0)</f>
        <v>23-AFFIDAMENTO IN ECONOMIA - AFFIDAMENTO DIRETTO</v>
      </c>
      <c r="I581" s="110" t="s">
        <v>2364</v>
      </c>
      <c r="J581" s="110" t="s">
        <v>2366</v>
      </c>
      <c r="K581" s="281">
        <v>780</v>
      </c>
      <c r="L581" s="243">
        <v>41275</v>
      </c>
      <c r="M581" s="243">
        <v>41275</v>
      </c>
      <c r="N581" s="243">
        <v>41305</v>
      </c>
      <c r="O581" s="282" t="s">
        <v>2367</v>
      </c>
      <c r="P581" s="283" t="s">
        <v>2368</v>
      </c>
    </row>
    <row r="582" spans="1:16" s="87" customFormat="1" ht="54.75" customHeight="1">
      <c r="A582" s="278" t="s">
        <v>2363</v>
      </c>
      <c r="B582" s="115"/>
      <c r="C582" s="278" t="s">
        <v>2307</v>
      </c>
      <c r="D582" s="278" t="s">
        <v>2308</v>
      </c>
      <c r="E582" s="285" t="s">
        <v>2364</v>
      </c>
      <c r="F582" s="279" t="s">
        <v>2369</v>
      </c>
      <c r="G582" s="237">
        <v>23</v>
      </c>
      <c r="H582" s="239" t="str">
        <f>VLOOKUP(G582,SCELTACONTRAENTE!$A$1:$B$18,2,0)</f>
        <v>23-AFFIDAMENTO IN ECONOMIA - AFFIDAMENTO DIRETTO</v>
      </c>
      <c r="I582" s="110" t="s">
        <v>2364</v>
      </c>
      <c r="J582" s="110" t="s">
        <v>2370</v>
      </c>
      <c r="K582" s="281">
        <v>1125</v>
      </c>
      <c r="L582" s="243">
        <v>41275</v>
      </c>
      <c r="M582" s="243">
        <v>41275</v>
      </c>
      <c r="N582" s="243">
        <v>41305</v>
      </c>
      <c r="O582" s="282" t="s">
        <v>2367</v>
      </c>
      <c r="P582" s="283" t="s">
        <v>2371</v>
      </c>
    </row>
    <row r="583" spans="1:16" s="87" customFormat="1" ht="49.5" customHeight="1">
      <c r="A583" s="278" t="s">
        <v>2363</v>
      </c>
      <c r="B583" s="115"/>
      <c r="C583" s="278" t="s">
        <v>2307</v>
      </c>
      <c r="D583" s="278" t="s">
        <v>2308</v>
      </c>
      <c r="E583" s="285" t="s">
        <v>2372</v>
      </c>
      <c r="F583" s="279" t="s">
        <v>2373</v>
      </c>
      <c r="G583" s="237">
        <v>23</v>
      </c>
      <c r="H583" s="239" t="str">
        <f>VLOOKUP(G583,SCELTACONTRAENTE!$A$1:$B$18,2,0)</f>
        <v>23-AFFIDAMENTO IN ECONOMIA - AFFIDAMENTO DIRETTO</v>
      </c>
      <c r="I583" s="110" t="s">
        <v>2364</v>
      </c>
      <c r="J583" s="110" t="s">
        <v>2374</v>
      </c>
      <c r="K583" s="281">
        <v>15900</v>
      </c>
      <c r="L583" s="243">
        <v>41275</v>
      </c>
      <c r="M583" s="243">
        <v>41275</v>
      </c>
      <c r="N583" s="243">
        <v>41517</v>
      </c>
      <c r="O583" s="282" t="s">
        <v>2367</v>
      </c>
      <c r="P583" s="283" t="s">
        <v>2375</v>
      </c>
    </row>
    <row r="584" spans="1:16" s="87" customFormat="1" ht="53.25" customHeight="1">
      <c r="A584" s="278" t="s">
        <v>2376</v>
      </c>
      <c r="B584" s="115"/>
      <c r="C584" s="278" t="s">
        <v>2307</v>
      </c>
      <c r="D584" s="278" t="s">
        <v>2308</v>
      </c>
      <c r="E584" s="285" t="s">
        <v>2377</v>
      </c>
      <c r="F584" s="279" t="s">
        <v>2378</v>
      </c>
      <c r="G584" s="237">
        <v>23</v>
      </c>
      <c r="H584" s="239" t="str">
        <f>VLOOKUP(G584,SCELTACONTRAENTE!$A$1:$B$18,2,0)</f>
        <v>23-AFFIDAMENTO IN ECONOMIA - AFFIDAMENTO DIRETTO</v>
      </c>
      <c r="I584" s="110" t="s">
        <v>2364</v>
      </c>
      <c r="J584" s="110" t="s">
        <v>2374</v>
      </c>
      <c r="K584" s="281">
        <v>3662.96</v>
      </c>
      <c r="L584" s="243">
        <v>41307</v>
      </c>
      <c r="M584" s="243">
        <v>41639</v>
      </c>
      <c r="N584" s="243">
        <v>41578</v>
      </c>
      <c r="O584" s="282" t="s">
        <v>2367</v>
      </c>
      <c r="P584" s="283">
        <v>3662.96</v>
      </c>
    </row>
    <row r="585" spans="1:16" s="87" customFormat="1" ht="47.25" customHeight="1">
      <c r="A585" s="278" t="s">
        <v>2379</v>
      </c>
      <c r="B585" s="115"/>
      <c r="C585" s="278" t="s">
        <v>2307</v>
      </c>
      <c r="D585" s="278" t="s">
        <v>2308</v>
      </c>
      <c r="E585" s="285" t="s">
        <v>2380</v>
      </c>
      <c r="F585" s="279" t="s">
        <v>2381</v>
      </c>
      <c r="G585" s="237">
        <v>23</v>
      </c>
      <c r="H585" s="239" t="str">
        <f>VLOOKUP(G585,SCELTACONTRAENTE!$A$1:$B$18,2,0)</f>
        <v>23-AFFIDAMENTO IN ECONOMIA - AFFIDAMENTO DIRETTO</v>
      </c>
      <c r="I585" s="110" t="s">
        <v>2364</v>
      </c>
      <c r="J585" s="110" t="s">
        <v>2374</v>
      </c>
      <c r="K585" s="281">
        <v>1624.4</v>
      </c>
      <c r="L585" s="243">
        <v>41307</v>
      </c>
      <c r="M585" s="243">
        <v>41639</v>
      </c>
      <c r="N585" s="243">
        <v>41608</v>
      </c>
      <c r="O585" s="282" t="s">
        <v>2367</v>
      </c>
      <c r="P585" s="283">
        <v>1624.4</v>
      </c>
    </row>
    <row r="586" spans="1:16" s="87" customFormat="1" ht="48.75" customHeight="1">
      <c r="A586" s="278" t="s">
        <v>2382</v>
      </c>
      <c r="B586" s="115"/>
      <c r="C586" s="278" t="s">
        <v>2307</v>
      </c>
      <c r="D586" s="278" t="s">
        <v>2308</v>
      </c>
      <c r="E586" s="285" t="s">
        <v>2372</v>
      </c>
      <c r="F586" s="279" t="s">
        <v>2383</v>
      </c>
      <c r="G586" s="237">
        <v>23</v>
      </c>
      <c r="H586" s="239" t="str">
        <f>VLOOKUP(G586,SCELTACONTRAENTE!$A$1:$B$18,2,0)</f>
        <v>23-AFFIDAMENTO IN ECONOMIA - AFFIDAMENTO DIRETTO</v>
      </c>
      <c r="I586" s="110" t="s">
        <v>2364</v>
      </c>
      <c r="J586" s="110" t="s">
        <v>2384</v>
      </c>
      <c r="K586" s="281">
        <v>5287.18</v>
      </c>
      <c r="L586" s="243">
        <v>41325</v>
      </c>
      <c r="M586" s="243">
        <v>41306</v>
      </c>
      <c r="N586" s="243">
        <v>41486</v>
      </c>
      <c r="O586" s="282" t="s">
        <v>2367</v>
      </c>
      <c r="P586" s="283">
        <v>5287.18</v>
      </c>
    </row>
    <row r="587" spans="1:16" s="87" customFormat="1" ht="51" customHeight="1">
      <c r="A587" s="278" t="s">
        <v>2385</v>
      </c>
      <c r="B587" s="115"/>
      <c r="C587" s="278" t="s">
        <v>2307</v>
      </c>
      <c r="D587" s="278" t="s">
        <v>2308</v>
      </c>
      <c r="E587" s="285" t="s">
        <v>2377</v>
      </c>
      <c r="F587" s="279" t="s">
        <v>2386</v>
      </c>
      <c r="G587" s="237">
        <v>23</v>
      </c>
      <c r="H587" s="239" t="str">
        <f>VLOOKUP(G587,SCELTACONTRAENTE!$A$1:$B$18,2,0)</f>
        <v>23-AFFIDAMENTO IN ECONOMIA - AFFIDAMENTO DIRETTO</v>
      </c>
      <c r="I587" s="110" t="s">
        <v>2364</v>
      </c>
      <c r="J587" s="110" t="s">
        <v>2384</v>
      </c>
      <c r="K587" s="281">
        <v>2480.14</v>
      </c>
      <c r="L587" s="243">
        <v>41325</v>
      </c>
      <c r="M587" s="243">
        <v>41487</v>
      </c>
      <c r="N587" s="243">
        <v>41578</v>
      </c>
      <c r="O587" s="282" t="s">
        <v>2367</v>
      </c>
      <c r="P587" s="283">
        <v>2480.14</v>
      </c>
    </row>
    <row r="588" spans="1:16" s="87" customFormat="1" ht="50.25" customHeight="1">
      <c r="A588" s="278" t="s">
        <v>2387</v>
      </c>
      <c r="B588" s="115"/>
      <c r="C588" s="278" t="s">
        <v>2307</v>
      </c>
      <c r="D588" s="278" t="s">
        <v>2308</v>
      </c>
      <c r="E588" s="285" t="s">
        <v>2380</v>
      </c>
      <c r="F588" s="279" t="s">
        <v>2388</v>
      </c>
      <c r="G588" s="237">
        <v>23</v>
      </c>
      <c r="H588" s="239" t="str">
        <f>VLOOKUP(G588,SCELTACONTRAENTE!$A$1:$B$18,2,0)</f>
        <v>23-AFFIDAMENTO IN ECONOMIA - AFFIDAMENTO DIRETTO</v>
      </c>
      <c r="I588" s="110" t="s">
        <v>2364</v>
      </c>
      <c r="J588" s="110" t="s">
        <v>2384</v>
      </c>
      <c r="K588" s="281">
        <v>837.77</v>
      </c>
      <c r="L588" s="243">
        <v>41325</v>
      </c>
      <c r="M588" s="243">
        <v>41275</v>
      </c>
      <c r="N588" s="243">
        <v>41608</v>
      </c>
      <c r="O588" s="282" t="s">
        <v>2367</v>
      </c>
      <c r="P588" s="283">
        <v>837.77</v>
      </c>
    </row>
    <row r="589" spans="1:16" s="87" customFormat="1" ht="49.5" customHeight="1">
      <c r="A589" s="278" t="s">
        <v>2389</v>
      </c>
      <c r="B589" s="115"/>
      <c r="C589" s="278" t="s">
        <v>2307</v>
      </c>
      <c r="D589" s="278" t="s">
        <v>2308</v>
      </c>
      <c r="E589" s="285" t="s">
        <v>2364</v>
      </c>
      <c r="F589" s="279" t="s">
        <v>2390</v>
      </c>
      <c r="G589" s="237">
        <v>23</v>
      </c>
      <c r="H589" s="239" t="str">
        <f>VLOOKUP(G589,SCELTACONTRAENTE!$A$1:$B$18,2,0)</f>
        <v>23-AFFIDAMENTO IN ECONOMIA - AFFIDAMENTO DIRETTO</v>
      </c>
      <c r="I589" s="110" t="s">
        <v>2364</v>
      </c>
      <c r="J589" s="110" t="s">
        <v>2391</v>
      </c>
      <c r="K589" s="281">
        <v>1107.15</v>
      </c>
      <c r="L589" s="243">
        <v>41306</v>
      </c>
      <c r="M589" s="243">
        <v>41275</v>
      </c>
      <c r="N589" s="243">
        <v>41336</v>
      </c>
      <c r="O589" s="282" t="s">
        <v>2367</v>
      </c>
      <c r="P589" s="283">
        <v>1107.15</v>
      </c>
    </row>
    <row r="590" spans="1:16" s="87" customFormat="1" ht="45.75" customHeight="1">
      <c r="A590" s="278" t="s">
        <v>758</v>
      </c>
      <c r="B590" s="115"/>
      <c r="C590" s="278" t="s">
        <v>2307</v>
      </c>
      <c r="D590" s="278" t="s">
        <v>2308</v>
      </c>
      <c r="E590" s="285" t="s">
        <v>2372</v>
      </c>
      <c r="F590" s="279" t="s">
        <v>2392</v>
      </c>
      <c r="G590" s="237">
        <v>23</v>
      </c>
      <c r="H590" s="239" t="str">
        <f>VLOOKUP(G590,SCELTACONTRAENTE!$A$1:$B$18,2,0)</f>
        <v>23-AFFIDAMENTO IN ECONOMIA - AFFIDAMENTO DIRETTO</v>
      </c>
      <c r="I590" s="110" t="s">
        <v>712</v>
      </c>
      <c r="J590" s="110" t="s">
        <v>2393</v>
      </c>
      <c r="K590" s="281" t="s">
        <v>1894</v>
      </c>
      <c r="L590" s="243">
        <v>36745</v>
      </c>
      <c r="M590" s="243" t="s">
        <v>1894</v>
      </c>
      <c r="N590" s="243" t="s">
        <v>1894</v>
      </c>
      <c r="O590" s="282" t="s">
        <v>2367</v>
      </c>
      <c r="P590" s="283" t="s">
        <v>2394</v>
      </c>
    </row>
    <row r="591" spans="1:16" s="87" customFormat="1" ht="26.25" customHeight="1">
      <c r="A591" s="278" t="s">
        <v>2395</v>
      </c>
      <c r="B591" s="115"/>
      <c r="C591" s="278" t="s">
        <v>2307</v>
      </c>
      <c r="D591" s="278" t="s">
        <v>2308</v>
      </c>
      <c r="E591" s="285" t="s">
        <v>2396</v>
      </c>
      <c r="F591" s="279" t="s">
        <v>2397</v>
      </c>
      <c r="G591" s="237">
        <v>23</v>
      </c>
      <c r="H591" s="239" t="str">
        <f>VLOOKUP(G591,SCELTACONTRAENTE!$A$1:$B$18,2,0)</f>
        <v>23-AFFIDAMENTO IN ECONOMIA - AFFIDAMENTO DIRETTO</v>
      </c>
      <c r="I591" s="110" t="s">
        <v>2364</v>
      </c>
      <c r="J591" s="110" t="s">
        <v>2398</v>
      </c>
      <c r="K591" s="281">
        <v>298.66</v>
      </c>
      <c r="L591" s="243"/>
      <c r="M591" s="243">
        <v>41618</v>
      </c>
      <c r="N591" s="243">
        <v>41618</v>
      </c>
      <c r="O591" s="282" t="s">
        <v>2367</v>
      </c>
      <c r="P591" s="283">
        <v>298.66</v>
      </c>
    </row>
    <row r="592" spans="1:16" s="87" customFormat="1" ht="37.5" customHeight="1">
      <c r="A592" s="278" t="s">
        <v>758</v>
      </c>
      <c r="B592" s="115"/>
      <c r="C592" s="278" t="s">
        <v>2307</v>
      </c>
      <c r="D592" s="278" t="s">
        <v>2308</v>
      </c>
      <c r="E592" s="285" t="s">
        <v>2399</v>
      </c>
      <c r="F592" s="279" t="s">
        <v>2400</v>
      </c>
      <c r="G592" s="237">
        <v>23</v>
      </c>
      <c r="H592" s="239" t="str">
        <f>VLOOKUP(G592,SCELTACONTRAENTE!$A$1:$B$18,2,0)</f>
        <v>23-AFFIDAMENTO IN ECONOMIA - AFFIDAMENTO DIRETTO</v>
      </c>
      <c r="I592" s="110" t="s">
        <v>712</v>
      </c>
      <c r="J592" s="110" t="s">
        <v>2393</v>
      </c>
      <c r="K592" s="281" t="s">
        <v>1894</v>
      </c>
      <c r="L592" s="243" t="s">
        <v>1894</v>
      </c>
      <c r="M592" s="243">
        <v>36745</v>
      </c>
      <c r="N592" s="243">
        <v>41364</v>
      </c>
      <c r="O592" s="282" t="s">
        <v>2401</v>
      </c>
      <c r="P592" s="283" t="s">
        <v>2402</v>
      </c>
    </row>
    <row r="593" spans="1:16" s="87" customFormat="1" ht="37.5" customHeight="1">
      <c r="A593" s="278" t="s">
        <v>2403</v>
      </c>
      <c r="B593" s="115"/>
      <c r="C593" s="278" t="s">
        <v>2307</v>
      </c>
      <c r="D593" s="278" t="s">
        <v>2308</v>
      </c>
      <c r="E593" s="285" t="s">
        <v>2404</v>
      </c>
      <c r="F593" s="279" t="s">
        <v>2405</v>
      </c>
      <c r="G593" s="237">
        <v>23</v>
      </c>
      <c r="H593" s="239" t="str">
        <f>VLOOKUP(G593,SCELTACONTRAENTE!$A$1:$B$18,2,0)</f>
        <v>23-AFFIDAMENTO IN ECONOMIA - AFFIDAMENTO DIRETTO</v>
      </c>
      <c r="I593" s="110" t="s">
        <v>2404</v>
      </c>
      <c r="J593" s="110" t="s">
        <v>2406</v>
      </c>
      <c r="K593" s="281">
        <v>10000</v>
      </c>
      <c r="L593" s="243">
        <v>41274</v>
      </c>
      <c r="M593" s="243">
        <v>41275</v>
      </c>
      <c r="N593" s="243">
        <v>41305</v>
      </c>
      <c r="O593" s="282" t="s">
        <v>2401</v>
      </c>
      <c r="P593" s="283" t="s">
        <v>2407</v>
      </c>
    </row>
    <row r="594" spans="1:16" s="87" customFormat="1" ht="37.5" customHeight="1">
      <c r="A594" s="278" t="s">
        <v>2408</v>
      </c>
      <c r="B594" s="115"/>
      <c r="C594" s="278" t="s">
        <v>2307</v>
      </c>
      <c r="D594" s="278" t="s">
        <v>2308</v>
      </c>
      <c r="E594" s="285" t="s">
        <v>2399</v>
      </c>
      <c r="F594" s="279" t="s">
        <v>2409</v>
      </c>
      <c r="G594" s="237">
        <v>23</v>
      </c>
      <c r="H594" s="239" t="str">
        <f>VLOOKUP(G594,SCELTACONTRAENTE!$A$1:$B$18,2,0)</f>
        <v>23-AFFIDAMENTO IN ECONOMIA - AFFIDAMENTO DIRETTO</v>
      </c>
      <c r="I594" s="110" t="s">
        <v>2410</v>
      </c>
      <c r="J594" s="110" t="s">
        <v>2411</v>
      </c>
      <c r="K594" s="281">
        <v>3500</v>
      </c>
      <c r="L594" s="243">
        <v>41305</v>
      </c>
      <c r="M594" s="243">
        <v>41306</v>
      </c>
      <c r="N594" s="243">
        <v>41320</v>
      </c>
      <c r="O594" s="282" t="s">
        <v>2401</v>
      </c>
      <c r="P594" s="283" t="s">
        <v>2412</v>
      </c>
    </row>
    <row r="595" spans="1:16" s="284" customFormat="1" ht="48.75" customHeight="1">
      <c r="A595" s="278" t="s">
        <v>2413</v>
      </c>
      <c r="B595" s="115"/>
      <c r="C595" s="278" t="s">
        <v>2307</v>
      </c>
      <c r="D595" s="278" t="s">
        <v>2308</v>
      </c>
      <c r="E595" s="285" t="s">
        <v>2414</v>
      </c>
      <c r="F595" s="279" t="s">
        <v>2415</v>
      </c>
      <c r="G595" s="237">
        <v>23</v>
      </c>
      <c r="H595" s="239" t="str">
        <f>VLOOKUP(G595,SCELTACONTRAENTE!$A$1:$B$18,2,0)</f>
        <v>23-AFFIDAMENTO IN ECONOMIA - AFFIDAMENTO DIRETTO</v>
      </c>
      <c r="I595" s="110"/>
      <c r="J595" s="110" t="s">
        <v>2416</v>
      </c>
      <c r="K595" s="281">
        <v>116.4</v>
      </c>
      <c r="L595" s="243">
        <v>41624</v>
      </c>
      <c r="M595" s="243">
        <v>41624</v>
      </c>
      <c r="N595" s="243">
        <v>41624</v>
      </c>
      <c r="O595" s="282" t="s">
        <v>2417</v>
      </c>
      <c r="P595" s="283">
        <v>116.4</v>
      </c>
    </row>
    <row r="596" spans="1:16" s="284" customFormat="1" ht="37.5" customHeight="1">
      <c r="A596" s="278" t="s">
        <v>2418</v>
      </c>
      <c r="B596" s="115"/>
      <c r="C596" s="278" t="s">
        <v>2307</v>
      </c>
      <c r="D596" s="278" t="s">
        <v>2308</v>
      </c>
      <c r="E596" s="285" t="s">
        <v>2414</v>
      </c>
      <c r="F596" s="279" t="s">
        <v>2419</v>
      </c>
      <c r="G596" s="237">
        <v>23</v>
      </c>
      <c r="H596" s="239" t="str">
        <f>VLOOKUP(G596,SCELTACONTRAENTE!$A$1:$B$18,2,0)</f>
        <v>23-AFFIDAMENTO IN ECONOMIA - AFFIDAMENTO DIRETTO</v>
      </c>
      <c r="I596" s="110"/>
      <c r="J596" s="110" t="s">
        <v>2420</v>
      </c>
      <c r="K596" s="281">
        <v>613.56</v>
      </c>
      <c r="L596" s="243">
        <v>41620</v>
      </c>
      <c r="M596" s="243">
        <v>41620</v>
      </c>
      <c r="N596" s="243">
        <v>41620</v>
      </c>
      <c r="O596" s="282" t="s">
        <v>2417</v>
      </c>
      <c r="P596" s="283"/>
    </row>
    <row r="597" spans="1:16" s="284" customFormat="1" ht="37.5" customHeight="1">
      <c r="A597" s="278" t="s">
        <v>2421</v>
      </c>
      <c r="B597" s="115"/>
      <c r="C597" s="278" t="s">
        <v>2307</v>
      </c>
      <c r="D597" s="278" t="s">
        <v>2308</v>
      </c>
      <c r="E597" s="285" t="s">
        <v>2414</v>
      </c>
      <c r="F597" s="279" t="s">
        <v>2422</v>
      </c>
      <c r="G597" s="237">
        <v>23</v>
      </c>
      <c r="H597" s="239" t="str">
        <f>VLOOKUP(G597,SCELTACONTRAENTE!$A$1:$B$18,2,0)</f>
        <v>23-AFFIDAMENTO IN ECONOMIA - AFFIDAMENTO DIRETTO</v>
      </c>
      <c r="I597" s="110"/>
      <c r="J597" s="110" t="s">
        <v>2423</v>
      </c>
      <c r="K597" s="281">
        <v>42.53</v>
      </c>
      <c r="L597" s="243">
        <v>41620</v>
      </c>
      <c r="M597" s="243">
        <v>41620</v>
      </c>
      <c r="N597" s="243">
        <v>41620</v>
      </c>
      <c r="O597" s="282" t="s">
        <v>2417</v>
      </c>
      <c r="P597" s="283"/>
    </row>
    <row r="598" spans="1:16" s="284" customFormat="1" ht="37.5" customHeight="1">
      <c r="A598" s="278" t="s">
        <v>2421</v>
      </c>
      <c r="B598" s="115"/>
      <c r="C598" s="278" t="s">
        <v>2307</v>
      </c>
      <c r="D598" s="278" t="s">
        <v>2308</v>
      </c>
      <c r="E598" s="285" t="s">
        <v>2424</v>
      </c>
      <c r="F598" s="279" t="s">
        <v>2425</v>
      </c>
      <c r="G598" s="237">
        <v>23</v>
      </c>
      <c r="H598" s="239" t="str">
        <f>VLOOKUP(G598,SCELTACONTRAENTE!$A$1:$B$18,2,0)</f>
        <v>23-AFFIDAMENTO IN ECONOMIA - AFFIDAMENTO DIRETTO</v>
      </c>
      <c r="I598" s="110"/>
      <c r="J598" s="110" t="s">
        <v>2426</v>
      </c>
      <c r="K598" s="281">
        <v>262.15</v>
      </c>
      <c r="L598" s="243">
        <v>41620</v>
      </c>
      <c r="M598" s="243">
        <v>41620</v>
      </c>
      <c r="N598" s="243">
        <v>41620</v>
      </c>
      <c r="O598" s="282" t="s">
        <v>2427</v>
      </c>
      <c r="P598" s="283"/>
    </row>
    <row r="599" spans="1:16" s="284" customFormat="1" ht="37.5" customHeight="1">
      <c r="A599" s="278" t="s">
        <v>2428</v>
      </c>
      <c r="B599" s="115"/>
      <c r="C599" s="278" t="s">
        <v>2307</v>
      </c>
      <c r="D599" s="278" t="s">
        <v>2308</v>
      </c>
      <c r="E599" s="285" t="s">
        <v>2424</v>
      </c>
      <c r="F599" s="279" t="s">
        <v>2429</v>
      </c>
      <c r="G599" s="237">
        <v>23</v>
      </c>
      <c r="H599" s="239" t="str">
        <f>VLOOKUP(G599,SCELTACONTRAENTE!$A$1:$B$18,2,0)</f>
        <v>23-AFFIDAMENTO IN ECONOMIA - AFFIDAMENTO DIRETTO</v>
      </c>
      <c r="I599" s="110"/>
      <c r="J599" s="110" t="s">
        <v>2430</v>
      </c>
      <c r="K599" s="281">
        <v>280.65</v>
      </c>
      <c r="L599" s="243">
        <v>41620</v>
      </c>
      <c r="M599" s="243">
        <v>41620</v>
      </c>
      <c r="N599" s="243">
        <v>41620</v>
      </c>
      <c r="O599" s="282" t="s">
        <v>2427</v>
      </c>
      <c r="P599" s="283">
        <v>280.65</v>
      </c>
    </row>
    <row r="600" spans="1:16" s="284" customFormat="1" ht="37.5" customHeight="1">
      <c r="A600" s="278" t="s">
        <v>2431</v>
      </c>
      <c r="B600" s="115"/>
      <c r="C600" s="278" t="s">
        <v>2307</v>
      </c>
      <c r="D600" s="278" t="s">
        <v>2308</v>
      </c>
      <c r="E600" s="285" t="s">
        <v>2432</v>
      </c>
      <c r="F600" s="279" t="s">
        <v>2433</v>
      </c>
      <c r="G600" s="237">
        <v>23</v>
      </c>
      <c r="H600" s="239" t="str">
        <f>VLOOKUP(G600,SCELTACONTRAENTE!$A$1:$B$18,2,0)</f>
        <v>23-AFFIDAMENTO IN ECONOMIA - AFFIDAMENTO DIRETTO</v>
      </c>
      <c r="I600" s="110"/>
      <c r="J600" s="110" t="s">
        <v>2434</v>
      </c>
      <c r="K600" s="281">
        <v>1399.2</v>
      </c>
      <c r="L600" s="243">
        <v>41627</v>
      </c>
      <c r="M600" s="243">
        <v>41627</v>
      </c>
      <c r="N600" s="243">
        <v>41627</v>
      </c>
      <c r="O600" s="282" t="s">
        <v>2435</v>
      </c>
      <c r="P600" s="283">
        <v>1399.2</v>
      </c>
    </row>
    <row r="601" spans="1:16" s="284" customFormat="1" ht="57" customHeight="1">
      <c r="A601" s="278" t="s">
        <v>2436</v>
      </c>
      <c r="B601" s="115"/>
      <c r="C601" s="278" t="s">
        <v>2307</v>
      </c>
      <c r="D601" s="278" t="s">
        <v>2437</v>
      </c>
      <c r="E601" s="285" t="s">
        <v>2438</v>
      </c>
      <c r="F601" s="279" t="s">
        <v>2439</v>
      </c>
      <c r="G601" s="237">
        <v>3</v>
      </c>
      <c r="H601" s="239" t="str">
        <f>VLOOKUP(G601,SCELTACONTRAENTE!$A$1:$B$18,2,0)</f>
        <v>03-PROCEDURA NEGOZIATA PREVIA PUBBLICAZIONE DEL BANDO</v>
      </c>
      <c r="I601" s="110" t="s">
        <v>2440</v>
      </c>
      <c r="J601" s="110" t="s">
        <v>2441</v>
      </c>
      <c r="K601" s="281">
        <v>4375</v>
      </c>
      <c r="L601" s="243">
        <v>41258</v>
      </c>
      <c r="M601" s="243">
        <v>41258</v>
      </c>
      <c r="N601" s="243">
        <v>41623</v>
      </c>
      <c r="O601" s="282" t="s">
        <v>2442</v>
      </c>
      <c r="P601" s="283"/>
    </row>
    <row r="602" spans="1:16" s="284" customFormat="1" ht="36" customHeight="1">
      <c r="A602" s="278" t="s">
        <v>2443</v>
      </c>
      <c r="B602" s="115"/>
      <c r="C602" s="278" t="s">
        <v>2307</v>
      </c>
      <c r="D602" s="278" t="s">
        <v>2308</v>
      </c>
      <c r="E602" s="285" t="s">
        <v>2438</v>
      </c>
      <c r="F602" s="279" t="s">
        <v>2439</v>
      </c>
      <c r="G602" s="237">
        <v>23</v>
      </c>
      <c r="H602" s="239" t="str">
        <f>VLOOKUP(G602,SCELTACONTRAENTE!$A$1:$B$18,2,0)</f>
        <v>23-AFFIDAMENTO IN ECONOMIA - AFFIDAMENTO DIRETTO</v>
      </c>
      <c r="I602" s="110" t="s">
        <v>2444</v>
      </c>
      <c r="J602" s="110" t="s">
        <v>2445</v>
      </c>
      <c r="K602" s="281">
        <v>1125</v>
      </c>
      <c r="L602" s="243">
        <v>41271</v>
      </c>
      <c r="M602" s="243">
        <v>41271</v>
      </c>
      <c r="N602" s="243">
        <v>41623</v>
      </c>
      <c r="O602" s="282" t="s">
        <v>2442</v>
      </c>
      <c r="P602" s="283"/>
    </row>
    <row r="603" spans="1:16" s="87" customFormat="1" ht="50.25" customHeight="1">
      <c r="A603" s="278" t="s">
        <v>2446</v>
      </c>
      <c r="B603" s="115"/>
      <c r="C603" s="278" t="s">
        <v>2307</v>
      </c>
      <c r="D603" s="278" t="s">
        <v>2308</v>
      </c>
      <c r="E603" s="285" t="s">
        <v>2372</v>
      </c>
      <c r="F603" s="279" t="s">
        <v>2447</v>
      </c>
      <c r="G603" s="237">
        <v>23</v>
      </c>
      <c r="H603" s="239" t="str">
        <f>VLOOKUP(G603,SCELTACONTRAENTE!$A$1:$B$18,2,0)</f>
        <v>23-AFFIDAMENTO IN ECONOMIA - AFFIDAMENTO DIRETTO</v>
      </c>
      <c r="I603" s="110" t="s">
        <v>2364</v>
      </c>
      <c r="J603" s="285" t="s">
        <v>2372</v>
      </c>
      <c r="K603" s="281">
        <v>4227.82</v>
      </c>
      <c r="L603" s="243">
        <v>41275</v>
      </c>
      <c r="M603" s="243">
        <v>41275</v>
      </c>
      <c r="N603" s="243">
        <v>41639</v>
      </c>
      <c r="O603" s="282" t="s">
        <v>2367</v>
      </c>
      <c r="P603" s="283">
        <v>4227.82</v>
      </c>
    </row>
    <row r="604" spans="1:16" ht="23.25">
      <c r="A604" s="1" t="s">
        <v>696</v>
      </c>
      <c r="C604" s="1" t="s">
        <v>649</v>
      </c>
      <c r="D604" s="1" t="s">
        <v>697</v>
      </c>
      <c r="E604" s="1" t="s">
        <v>698</v>
      </c>
      <c r="F604" s="2" t="s">
        <v>2448</v>
      </c>
      <c r="G604" s="3">
        <v>23</v>
      </c>
      <c r="H604" s="4" t="str">
        <f>VLOOKUP(G604,SCELTACONTRAENTE!$A$1:$B$18,2,FALSE)</f>
        <v>23-AFFIDAMENTO IN ECONOMIA - AFFIDAMENTO DIRETTO</v>
      </c>
      <c r="I604" s="5" t="s">
        <v>2449</v>
      </c>
      <c r="J604" s="5" t="s">
        <v>674</v>
      </c>
      <c r="K604" s="6">
        <v>409.84</v>
      </c>
      <c r="L604" s="7">
        <v>41614</v>
      </c>
      <c r="M604" s="8">
        <v>41635</v>
      </c>
      <c r="O604" s="8" t="s">
        <v>700</v>
      </c>
      <c r="P604" s="9" t="s">
        <v>701</v>
      </c>
    </row>
    <row r="605" spans="1:16" ht="23.25">
      <c r="A605" s="1" t="s">
        <v>2450</v>
      </c>
      <c r="C605" s="1" t="s">
        <v>649</v>
      </c>
      <c r="D605" s="1" t="s">
        <v>697</v>
      </c>
      <c r="E605" s="1" t="s">
        <v>2451</v>
      </c>
      <c r="F605" s="2" t="s">
        <v>2452</v>
      </c>
      <c r="G605" s="3">
        <v>26</v>
      </c>
      <c r="H605" s="4" t="str">
        <f>VLOOKUP(G605,SCELTACONTRAENTE!$A$1:$B$18,2,FALSE)</f>
        <v>26-AFFIDAMENTO DIRETTO IN ADESIONE AD ACCORDO QUADRO/CONVENZIONE</v>
      </c>
      <c r="I605" s="5" t="s">
        <v>2453</v>
      </c>
      <c r="J605" s="5" t="s">
        <v>313</v>
      </c>
      <c r="K605" s="6">
        <v>240</v>
      </c>
      <c r="L605" s="7">
        <v>41604</v>
      </c>
      <c r="O605" s="8" t="s">
        <v>2454</v>
      </c>
      <c r="P605" s="9" t="s">
        <v>2455</v>
      </c>
    </row>
    <row r="606" spans="1:16" s="87" customFormat="1" ht="24" customHeight="1">
      <c r="A606" s="21" t="s">
        <v>2456</v>
      </c>
      <c r="B606" s="73"/>
      <c r="C606" s="73" t="s">
        <v>2457</v>
      </c>
      <c r="D606" s="73" t="s">
        <v>2458</v>
      </c>
      <c r="E606" s="73">
        <v>144</v>
      </c>
      <c r="F606" s="73" t="s">
        <v>2459</v>
      </c>
      <c r="G606" s="74">
        <v>23</v>
      </c>
      <c r="H606" s="81" t="str">
        <f>VLOOKUP(G606,SCELTACONTRAENTE!$A$1:$B$18,2,0)</f>
        <v>23-AFFIDAMENTO IN ECONOMIA - AFFIDAMENTO DIRETTO</v>
      </c>
      <c r="I606" s="82" t="s">
        <v>2460</v>
      </c>
      <c r="J606" s="100">
        <v>41306</v>
      </c>
      <c r="K606" s="286">
        <v>1277.04</v>
      </c>
      <c r="L606" s="85">
        <v>41306</v>
      </c>
      <c r="M606" s="86">
        <v>41306</v>
      </c>
      <c r="N606" s="86">
        <v>41306</v>
      </c>
      <c r="O606" s="21" t="s">
        <v>2461</v>
      </c>
      <c r="P606" s="287" t="s">
        <v>2462</v>
      </c>
    </row>
    <row r="607" spans="1:16" s="87" customFormat="1" ht="24" customHeight="1">
      <c r="A607" s="21" t="s">
        <v>2463</v>
      </c>
      <c r="B607" s="73"/>
      <c r="C607" s="73" t="s">
        <v>2457</v>
      </c>
      <c r="D607" s="73" t="s">
        <v>2458</v>
      </c>
      <c r="E607" s="21">
        <v>144</v>
      </c>
      <c r="F607" s="21" t="s">
        <v>2459</v>
      </c>
      <c r="G607" s="74">
        <v>23</v>
      </c>
      <c r="H607" s="81" t="str">
        <f>VLOOKUP(G607,SCELTACONTRAENTE!$A$1:$B$18,2,0)</f>
        <v>23-AFFIDAMENTO IN ECONOMIA - AFFIDAMENTO DIRETTO</v>
      </c>
      <c r="I607" s="82" t="s">
        <v>2460</v>
      </c>
      <c r="J607" s="100">
        <v>41306</v>
      </c>
      <c r="K607" s="84">
        <v>619.59</v>
      </c>
      <c r="L607" s="85">
        <v>41333</v>
      </c>
      <c r="M607" s="86">
        <v>41333</v>
      </c>
      <c r="N607" s="86">
        <v>41333</v>
      </c>
      <c r="O607" s="21" t="s">
        <v>2461</v>
      </c>
      <c r="P607" s="287" t="s">
        <v>2464</v>
      </c>
    </row>
    <row r="608" spans="1:16" s="87" customFormat="1" ht="24" customHeight="1">
      <c r="A608" s="73" t="s">
        <v>2465</v>
      </c>
      <c r="B608" s="73"/>
      <c r="C608" s="93" t="s">
        <v>2457</v>
      </c>
      <c r="D608" s="93" t="s">
        <v>2458</v>
      </c>
      <c r="E608" s="73">
        <v>144</v>
      </c>
      <c r="F608" s="73" t="s">
        <v>2459</v>
      </c>
      <c r="G608" s="74">
        <v>23</v>
      </c>
      <c r="H608" s="81" t="str">
        <f>VLOOKUP(G608,SCELTACONTRAENTE!$A$1:$B$18,2,0)</f>
        <v>23-AFFIDAMENTO IN ECONOMIA - AFFIDAMENTO DIRETTO</v>
      </c>
      <c r="I608" s="73" t="s">
        <v>2460</v>
      </c>
      <c r="J608" s="100">
        <v>41306</v>
      </c>
      <c r="K608" s="99">
        <v>522.08</v>
      </c>
      <c r="L608" s="85">
        <v>41344</v>
      </c>
      <c r="M608" s="86">
        <v>41337</v>
      </c>
      <c r="N608" s="86">
        <v>41344</v>
      </c>
      <c r="O608" s="21" t="s">
        <v>2461</v>
      </c>
      <c r="P608" s="287" t="s">
        <v>2466</v>
      </c>
    </row>
    <row r="609" spans="1:16" s="87" customFormat="1" ht="24" customHeight="1">
      <c r="A609" s="73" t="s">
        <v>2467</v>
      </c>
      <c r="B609" s="73"/>
      <c r="C609" s="93" t="s">
        <v>2457</v>
      </c>
      <c r="D609" s="93" t="s">
        <v>2458</v>
      </c>
      <c r="E609" s="93" t="s">
        <v>2468</v>
      </c>
      <c r="F609" s="73" t="s">
        <v>2469</v>
      </c>
      <c r="G609" s="74">
        <v>23</v>
      </c>
      <c r="H609" s="81" t="str">
        <f>VLOOKUP(G609,SCELTACONTRAENTE!$A$1:$B$18,2,0)</f>
        <v>23-AFFIDAMENTO IN ECONOMIA - AFFIDAMENTO DIRETTO</v>
      </c>
      <c r="I609" s="93" t="s">
        <v>2470</v>
      </c>
      <c r="J609" s="100">
        <v>41295</v>
      </c>
      <c r="K609" s="84">
        <v>35</v>
      </c>
      <c r="L609" s="85">
        <v>41295</v>
      </c>
      <c r="M609" s="86">
        <v>41337</v>
      </c>
      <c r="N609" s="86">
        <v>41352</v>
      </c>
      <c r="O609" s="73" t="s">
        <v>2471</v>
      </c>
      <c r="P609" s="287" t="s">
        <v>2472</v>
      </c>
    </row>
    <row r="610" spans="1:16" s="87" customFormat="1" ht="24" customHeight="1">
      <c r="A610" s="73" t="s">
        <v>2473</v>
      </c>
      <c r="B610" s="73"/>
      <c r="C610" s="93" t="s">
        <v>2457</v>
      </c>
      <c r="D610" s="93" t="s">
        <v>2458</v>
      </c>
      <c r="E610" s="93" t="s">
        <v>2474</v>
      </c>
      <c r="F610" s="288" t="s">
        <v>2475</v>
      </c>
      <c r="G610" s="74">
        <v>23</v>
      </c>
      <c r="H610" s="81" t="str">
        <f>VLOOKUP(G610,SCELTACONTRAENTE!$A$1:$B$18,2,0)</f>
        <v>23-AFFIDAMENTO IN ECONOMIA - AFFIDAMENTO DIRETTO</v>
      </c>
      <c r="I610" s="93" t="s">
        <v>2476</v>
      </c>
      <c r="J610" s="100">
        <v>41292</v>
      </c>
      <c r="K610" s="84">
        <v>440.13</v>
      </c>
      <c r="L610" s="85">
        <v>41292</v>
      </c>
      <c r="M610" s="86">
        <v>41330</v>
      </c>
      <c r="N610" s="86">
        <v>41330</v>
      </c>
      <c r="O610" s="289" t="s">
        <v>2477</v>
      </c>
      <c r="P610" s="287" t="s">
        <v>2478</v>
      </c>
    </row>
    <row r="611" spans="1:16" s="87" customFormat="1" ht="24" customHeight="1">
      <c r="A611" s="21" t="s">
        <v>2479</v>
      </c>
      <c r="B611" s="21"/>
      <c r="C611" s="93" t="s">
        <v>2457</v>
      </c>
      <c r="D611" s="93" t="s">
        <v>2458</v>
      </c>
      <c r="E611" s="93" t="s">
        <v>2474</v>
      </c>
      <c r="F611" s="21" t="s">
        <v>2475</v>
      </c>
      <c r="G611" s="74">
        <v>23</v>
      </c>
      <c r="H611" s="81" t="str">
        <f>VLOOKUP(G611,SCELTACONTRAENTE!$A$1:$B$18,2,0)</f>
        <v>23-AFFIDAMENTO IN ECONOMIA - AFFIDAMENTO DIRETTO</v>
      </c>
      <c r="I611" s="93" t="s">
        <v>2476</v>
      </c>
      <c r="J611" s="100">
        <v>41292</v>
      </c>
      <c r="K611" s="84">
        <v>625</v>
      </c>
      <c r="L611" s="85">
        <v>41292</v>
      </c>
      <c r="M611" s="86">
        <v>41333</v>
      </c>
      <c r="N611" s="86">
        <v>41333</v>
      </c>
      <c r="O611" s="289" t="s">
        <v>2477</v>
      </c>
      <c r="P611" s="287" t="s">
        <v>2480</v>
      </c>
    </row>
    <row r="612" spans="1:16" s="87" customFormat="1" ht="24" customHeight="1">
      <c r="A612" s="97" t="s">
        <v>2481</v>
      </c>
      <c r="B612" s="97"/>
      <c r="C612" s="93" t="s">
        <v>2457</v>
      </c>
      <c r="D612" s="93" t="s">
        <v>2458</v>
      </c>
      <c r="E612" s="93" t="s">
        <v>2474</v>
      </c>
      <c r="F612" s="97" t="s">
        <v>2475</v>
      </c>
      <c r="G612" s="74">
        <v>23</v>
      </c>
      <c r="H612" s="81" t="str">
        <f>VLOOKUP(G612,SCELTACONTRAENTE!$A$1:$B$18,2,0)</f>
        <v>23-AFFIDAMENTO IN ECONOMIA - AFFIDAMENTO DIRETTO</v>
      </c>
      <c r="I612" s="93" t="s">
        <v>2476</v>
      </c>
      <c r="J612" s="100">
        <v>41292</v>
      </c>
      <c r="K612" s="84">
        <v>560</v>
      </c>
      <c r="L612" s="85">
        <v>41292</v>
      </c>
      <c r="M612" s="86">
        <v>41362</v>
      </c>
      <c r="N612" s="86">
        <v>41362</v>
      </c>
      <c r="O612" s="289" t="s">
        <v>2477</v>
      </c>
      <c r="P612" s="287" t="s">
        <v>2482</v>
      </c>
    </row>
    <row r="613" spans="1:16" s="87" customFormat="1" ht="24" customHeight="1">
      <c r="A613" s="93" t="s">
        <v>2483</v>
      </c>
      <c r="B613" s="93"/>
      <c r="C613" s="93" t="s">
        <v>2457</v>
      </c>
      <c r="D613" s="93" t="s">
        <v>2458</v>
      </c>
      <c r="E613" s="93" t="s">
        <v>2484</v>
      </c>
      <c r="F613" s="290" t="s">
        <v>2485</v>
      </c>
      <c r="G613" s="74">
        <v>23</v>
      </c>
      <c r="H613" s="81" t="str">
        <f>VLOOKUP(G613,SCELTACONTRAENTE!$A$1:$B$18,2,0)</f>
        <v>23-AFFIDAMENTO IN ECONOMIA - AFFIDAMENTO DIRETTO</v>
      </c>
      <c r="I613" s="82" t="s">
        <v>2486</v>
      </c>
      <c r="J613" s="100">
        <v>41307</v>
      </c>
      <c r="K613" s="84">
        <v>78.84</v>
      </c>
      <c r="L613" s="85">
        <v>41307</v>
      </c>
      <c r="M613" s="86">
        <v>41365</v>
      </c>
      <c r="N613" s="86">
        <v>41394</v>
      </c>
      <c r="O613" s="73" t="s">
        <v>2487</v>
      </c>
      <c r="P613" s="287" t="s">
        <v>2488</v>
      </c>
    </row>
    <row r="614" spans="1:16" s="87" customFormat="1" ht="24" customHeight="1">
      <c r="A614" s="93" t="s">
        <v>2489</v>
      </c>
      <c r="B614" s="93"/>
      <c r="C614" s="93" t="s">
        <v>2457</v>
      </c>
      <c r="D614" s="93" t="s">
        <v>2458</v>
      </c>
      <c r="E614" s="93" t="s">
        <v>2484</v>
      </c>
      <c r="F614" s="97" t="s">
        <v>2485</v>
      </c>
      <c r="G614" s="74">
        <v>23</v>
      </c>
      <c r="H614" s="81" t="str">
        <f>VLOOKUP(G614,SCELTACONTRAENTE!$A$1:$B$18,2,0)</f>
        <v>23-AFFIDAMENTO IN ECONOMIA - AFFIDAMENTO DIRETTO</v>
      </c>
      <c r="I614" s="82" t="s">
        <v>2486</v>
      </c>
      <c r="J614" s="100">
        <v>41307</v>
      </c>
      <c r="K614" s="84">
        <v>57.42</v>
      </c>
      <c r="L614" s="85">
        <v>41307</v>
      </c>
      <c r="M614" s="86">
        <v>41395</v>
      </c>
      <c r="N614" s="86">
        <v>41425</v>
      </c>
      <c r="O614" s="73" t="s">
        <v>2487</v>
      </c>
      <c r="P614" s="287" t="s">
        <v>2490</v>
      </c>
    </row>
    <row r="615" spans="1:16" s="87" customFormat="1" ht="24" customHeight="1">
      <c r="A615" s="93" t="s">
        <v>2491</v>
      </c>
      <c r="B615" s="93"/>
      <c r="C615" s="93" t="s">
        <v>2457</v>
      </c>
      <c r="D615" s="93" t="s">
        <v>2458</v>
      </c>
      <c r="E615" s="93" t="s">
        <v>2484</v>
      </c>
      <c r="F615" s="97" t="s">
        <v>2485</v>
      </c>
      <c r="G615" s="74">
        <v>23</v>
      </c>
      <c r="H615" s="81" t="str">
        <f>VLOOKUP(G615,SCELTACONTRAENTE!$A$1:$B$18,2,0)</f>
        <v>23-AFFIDAMENTO IN ECONOMIA - AFFIDAMENTO DIRETTO</v>
      </c>
      <c r="I615" s="82" t="s">
        <v>2486</v>
      </c>
      <c r="J615" s="100">
        <v>41307</v>
      </c>
      <c r="K615" s="84">
        <v>134.74</v>
      </c>
      <c r="L615" s="85">
        <v>41307</v>
      </c>
      <c r="M615" s="86">
        <v>41426</v>
      </c>
      <c r="N615" s="86">
        <v>41455</v>
      </c>
      <c r="O615" s="73" t="s">
        <v>2487</v>
      </c>
      <c r="P615" s="287" t="s">
        <v>2492</v>
      </c>
    </row>
    <row r="616" spans="1:16" s="87" customFormat="1" ht="24" customHeight="1">
      <c r="A616" s="93" t="s">
        <v>2493</v>
      </c>
      <c r="B616" s="93"/>
      <c r="C616" s="93" t="s">
        <v>2457</v>
      </c>
      <c r="D616" s="93" t="s">
        <v>2458</v>
      </c>
      <c r="E616" s="93" t="s">
        <v>2484</v>
      </c>
      <c r="F616" s="97" t="s">
        <v>2485</v>
      </c>
      <c r="G616" s="74">
        <v>23</v>
      </c>
      <c r="H616" s="81" t="str">
        <f>VLOOKUP(G616,SCELTACONTRAENTE!$A$1:$B$18,2,0)</f>
        <v>23-AFFIDAMENTO IN ECONOMIA - AFFIDAMENTO DIRETTO</v>
      </c>
      <c r="I616" s="82" t="s">
        <v>2486</v>
      </c>
      <c r="J616" s="100">
        <v>41307</v>
      </c>
      <c r="K616" s="84">
        <v>39.75</v>
      </c>
      <c r="L616" s="85">
        <v>41307</v>
      </c>
      <c r="M616" s="86">
        <v>41487</v>
      </c>
      <c r="N616" s="86">
        <v>41517</v>
      </c>
      <c r="O616" s="73" t="s">
        <v>2487</v>
      </c>
      <c r="P616" s="287" t="s">
        <v>2494</v>
      </c>
    </row>
    <row r="617" spans="1:16" s="87" customFormat="1" ht="24" customHeight="1">
      <c r="A617" s="93" t="s">
        <v>2495</v>
      </c>
      <c r="B617" s="93"/>
      <c r="C617" s="93" t="s">
        <v>2457</v>
      </c>
      <c r="D617" s="93" t="s">
        <v>2458</v>
      </c>
      <c r="E617" s="93" t="s">
        <v>2484</v>
      </c>
      <c r="F617" s="97" t="s">
        <v>2485</v>
      </c>
      <c r="G617" s="74">
        <v>23</v>
      </c>
      <c r="H617" s="81" t="str">
        <f>VLOOKUP(G617,SCELTACONTRAENTE!$A$1:$B$18,2,0)</f>
        <v>23-AFFIDAMENTO IN ECONOMIA - AFFIDAMENTO DIRETTO</v>
      </c>
      <c r="I617" s="82" t="s">
        <v>2486</v>
      </c>
      <c r="J617" s="100">
        <v>41307</v>
      </c>
      <c r="K617" s="84">
        <v>88.71</v>
      </c>
      <c r="L617" s="85">
        <v>41307</v>
      </c>
      <c r="M617" s="86">
        <v>41456</v>
      </c>
      <c r="N617" s="86">
        <v>41486</v>
      </c>
      <c r="O617" s="73" t="s">
        <v>2487</v>
      </c>
      <c r="P617" s="287" t="s">
        <v>2496</v>
      </c>
    </row>
    <row r="618" spans="1:16" s="87" customFormat="1" ht="24" customHeight="1">
      <c r="A618" s="93" t="s">
        <v>2497</v>
      </c>
      <c r="B618" s="93"/>
      <c r="C618" s="93" t="s">
        <v>2457</v>
      </c>
      <c r="D618" s="93" t="s">
        <v>2458</v>
      </c>
      <c r="E618" s="72">
        <v>683</v>
      </c>
      <c r="F618" s="97" t="s">
        <v>2498</v>
      </c>
      <c r="G618" s="74">
        <v>23</v>
      </c>
      <c r="H618" s="81" t="str">
        <f>VLOOKUP(G618,SCELTACONTRAENTE!$A$1:$B$18,2,0)</f>
        <v>23-AFFIDAMENTO IN ECONOMIA - AFFIDAMENTO DIRETTO</v>
      </c>
      <c r="I618" s="93" t="s">
        <v>2499</v>
      </c>
      <c r="J618" s="100">
        <v>41374</v>
      </c>
      <c r="K618" s="84">
        <v>700</v>
      </c>
      <c r="L618" s="85">
        <v>41374</v>
      </c>
      <c r="M618" s="86">
        <v>41448</v>
      </c>
      <c r="N618" s="86">
        <v>41455</v>
      </c>
      <c r="O618" s="86" t="s">
        <v>2500</v>
      </c>
      <c r="P618" s="287" t="s">
        <v>2501</v>
      </c>
    </row>
    <row r="619" spans="1:16" s="87" customFormat="1" ht="24" customHeight="1">
      <c r="A619" s="93" t="s">
        <v>2502</v>
      </c>
      <c r="B619" s="93"/>
      <c r="C619" s="93" t="s">
        <v>2457</v>
      </c>
      <c r="D619" s="93" t="s">
        <v>2458</v>
      </c>
      <c r="E619" s="72">
        <v>143</v>
      </c>
      <c r="F619" s="291" t="s">
        <v>2503</v>
      </c>
      <c r="G619" s="74">
        <v>23</v>
      </c>
      <c r="H619" s="81" t="str">
        <f>VLOOKUP(G619,SCELTACONTRAENTE!$A$1:$B$18,2,0)</f>
        <v>23-AFFIDAMENTO IN ECONOMIA - AFFIDAMENTO DIRETTO</v>
      </c>
      <c r="I619" s="93" t="s">
        <v>2504</v>
      </c>
      <c r="J619" s="100">
        <v>41295</v>
      </c>
      <c r="K619" s="84">
        <v>169.58</v>
      </c>
      <c r="L619" s="85">
        <v>41376</v>
      </c>
      <c r="M619" s="86">
        <v>41376</v>
      </c>
      <c r="N619" s="86">
        <v>41393</v>
      </c>
      <c r="O619" s="86" t="s">
        <v>2505</v>
      </c>
      <c r="P619" s="287" t="s">
        <v>2506</v>
      </c>
    </row>
    <row r="620" spans="1:16" s="87" customFormat="1" ht="24" customHeight="1">
      <c r="A620" s="93" t="s">
        <v>2507</v>
      </c>
      <c r="B620" s="93"/>
      <c r="C620" s="93" t="s">
        <v>2457</v>
      </c>
      <c r="D620" s="93" t="s">
        <v>2458</v>
      </c>
      <c r="E620" s="72">
        <v>143</v>
      </c>
      <c r="F620" s="97" t="s">
        <v>2503</v>
      </c>
      <c r="G620" s="74">
        <v>23</v>
      </c>
      <c r="H620" s="81" t="str">
        <f>VLOOKUP(G620,SCELTACONTRAENTE!$A$1:$B$18,2,0)</f>
        <v>23-AFFIDAMENTO IN ECONOMIA - AFFIDAMENTO DIRETTO</v>
      </c>
      <c r="I620" s="93" t="s">
        <v>2504</v>
      </c>
      <c r="J620" s="100">
        <v>41295</v>
      </c>
      <c r="K620" s="84">
        <v>103</v>
      </c>
      <c r="L620" s="85">
        <v>41424</v>
      </c>
      <c r="M620" s="86">
        <v>41424</v>
      </c>
      <c r="N620" s="86">
        <v>41429</v>
      </c>
      <c r="O620" s="86" t="s">
        <v>2505</v>
      </c>
      <c r="P620" s="287" t="s">
        <v>2508</v>
      </c>
    </row>
    <row r="621" spans="1:16" s="87" customFormat="1" ht="24" customHeight="1">
      <c r="A621" s="93" t="s">
        <v>2509</v>
      </c>
      <c r="B621" s="93"/>
      <c r="C621" s="93" t="s">
        <v>2457</v>
      </c>
      <c r="D621" s="93" t="s">
        <v>2458</v>
      </c>
      <c r="E621" s="93" t="s">
        <v>2510</v>
      </c>
      <c r="F621" s="96" t="s">
        <v>2503</v>
      </c>
      <c r="G621" s="74">
        <v>23</v>
      </c>
      <c r="H621" s="81" t="str">
        <f>VLOOKUP(G621,SCELTACONTRAENTE!$A$1:$B$18,2,0)</f>
        <v>23-AFFIDAMENTO IN ECONOMIA - AFFIDAMENTO DIRETTO</v>
      </c>
      <c r="I621" s="82" t="s">
        <v>2504</v>
      </c>
      <c r="J621" s="100">
        <v>41295</v>
      </c>
      <c r="K621" s="84">
        <v>68</v>
      </c>
      <c r="L621" s="85">
        <v>41472</v>
      </c>
      <c r="M621" s="86">
        <v>41472</v>
      </c>
      <c r="N621" s="86">
        <v>41472</v>
      </c>
      <c r="O621" s="86" t="s">
        <v>2505</v>
      </c>
      <c r="P621" s="287" t="s">
        <v>2511</v>
      </c>
    </row>
    <row r="622" spans="1:16" s="87" customFormat="1" ht="24" customHeight="1">
      <c r="A622" s="93" t="s">
        <v>2512</v>
      </c>
      <c r="B622" s="93"/>
      <c r="C622" s="93" t="s">
        <v>2457</v>
      </c>
      <c r="D622" s="93" t="s">
        <v>2458</v>
      </c>
      <c r="E622" s="93" t="s">
        <v>2510</v>
      </c>
      <c r="F622" s="96" t="s">
        <v>2503</v>
      </c>
      <c r="G622" s="74">
        <v>23</v>
      </c>
      <c r="H622" s="81" t="str">
        <f>VLOOKUP(G622,SCELTACONTRAENTE!$A$1:$B$18,2,0)</f>
        <v>23-AFFIDAMENTO IN ECONOMIA - AFFIDAMENTO DIRETTO</v>
      </c>
      <c r="I622" s="82" t="s">
        <v>2504</v>
      </c>
      <c r="J622" s="100">
        <v>41295</v>
      </c>
      <c r="K622" s="84">
        <v>84</v>
      </c>
      <c r="L622" s="85">
        <v>41445</v>
      </c>
      <c r="M622" s="86">
        <v>41445</v>
      </c>
      <c r="N622" s="86">
        <v>41461</v>
      </c>
      <c r="O622" s="86" t="s">
        <v>2505</v>
      </c>
      <c r="P622" s="287" t="s">
        <v>2513</v>
      </c>
    </row>
    <row r="623" spans="1:16" s="87" customFormat="1" ht="24" customHeight="1">
      <c r="A623" s="268" t="s">
        <v>2514</v>
      </c>
      <c r="B623" s="93"/>
      <c r="C623" s="93" t="s">
        <v>2457</v>
      </c>
      <c r="D623" s="93" t="s">
        <v>2458</v>
      </c>
      <c r="E623" s="93" t="s">
        <v>2510</v>
      </c>
      <c r="F623" s="268" t="s">
        <v>2503</v>
      </c>
      <c r="G623" s="74">
        <v>23</v>
      </c>
      <c r="H623" s="81" t="str">
        <f>VLOOKUP(G623,SCELTACONTRAENTE!$A$1:$B$18,2,0)</f>
        <v>23-AFFIDAMENTO IN ECONOMIA - AFFIDAMENTO DIRETTO</v>
      </c>
      <c r="I623" s="93" t="s">
        <v>2504</v>
      </c>
      <c r="J623" s="100">
        <v>41295</v>
      </c>
      <c r="K623" s="84">
        <v>79.02</v>
      </c>
      <c r="L623" s="85">
        <v>41488</v>
      </c>
      <c r="M623" s="86">
        <v>41488</v>
      </c>
      <c r="N623" s="86">
        <v>41488</v>
      </c>
      <c r="O623" s="86" t="s">
        <v>2505</v>
      </c>
      <c r="P623" s="287" t="s">
        <v>2515</v>
      </c>
    </row>
    <row r="624" spans="1:16" s="87" customFormat="1" ht="24" customHeight="1">
      <c r="A624" s="93" t="s">
        <v>2516</v>
      </c>
      <c r="B624" s="93"/>
      <c r="C624" s="93" t="s">
        <v>2457</v>
      </c>
      <c r="D624" s="93" t="s">
        <v>2458</v>
      </c>
      <c r="E624" s="93" t="s">
        <v>2510</v>
      </c>
      <c r="F624" s="268" t="s">
        <v>2503</v>
      </c>
      <c r="G624" s="74">
        <v>23</v>
      </c>
      <c r="H624" s="81" t="str">
        <f>VLOOKUP(G624,SCELTACONTRAENTE!$A$1:$B$18,2,0)</f>
        <v>23-AFFIDAMENTO IN ECONOMIA - AFFIDAMENTO DIRETTO</v>
      </c>
      <c r="I624" s="82" t="s">
        <v>2504</v>
      </c>
      <c r="J624" s="100">
        <v>41295</v>
      </c>
      <c r="K624" s="84">
        <v>587.9</v>
      </c>
      <c r="L624" s="85">
        <v>41437</v>
      </c>
      <c r="M624" s="86">
        <v>41437</v>
      </c>
      <c r="N624" s="86">
        <v>41438</v>
      </c>
      <c r="O624" s="86" t="s">
        <v>2505</v>
      </c>
      <c r="P624" s="287" t="s">
        <v>2517</v>
      </c>
    </row>
    <row r="625" spans="1:16" s="87" customFormat="1" ht="24" customHeight="1">
      <c r="A625" s="93" t="s">
        <v>2518</v>
      </c>
      <c r="B625" s="93"/>
      <c r="C625" s="93" t="s">
        <v>2457</v>
      </c>
      <c r="D625" s="93" t="s">
        <v>2458</v>
      </c>
      <c r="E625" s="93" t="s">
        <v>2519</v>
      </c>
      <c r="F625" s="94" t="s">
        <v>2520</v>
      </c>
      <c r="G625" s="74">
        <v>23</v>
      </c>
      <c r="H625" s="81" t="str">
        <f>VLOOKUP(G625,SCELTACONTRAENTE!$A$1:$B$18,2,0)</f>
        <v>23-AFFIDAMENTO IN ECONOMIA - AFFIDAMENTO DIRETTO</v>
      </c>
      <c r="I625" s="82" t="s">
        <v>2521</v>
      </c>
      <c r="J625" s="100">
        <v>41374</v>
      </c>
      <c r="K625" s="84">
        <v>125</v>
      </c>
      <c r="L625" s="85">
        <v>41423</v>
      </c>
      <c r="M625" s="86">
        <v>41423</v>
      </c>
      <c r="N625" s="86">
        <v>41429</v>
      </c>
      <c r="O625" s="86" t="s">
        <v>2522</v>
      </c>
      <c r="P625" s="287" t="s">
        <v>2523</v>
      </c>
    </row>
    <row r="626" spans="1:16" s="87" customFormat="1" ht="24" customHeight="1">
      <c r="A626" s="93" t="s">
        <v>2524</v>
      </c>
      <c r="B626" s="93"/>
      <c r="C626" s="93" t="s">
        <v>2457</v>
      </c>
      <c r="D626" s="93" t="s">
        <v>2458</v>
      </c>
      <c r="E626" s="93" t="s">
        <v>2519</v>
      </c>
      <c r="F626" s="94" t="s">
        <v>2520</v>
      </c>
      <c r="G626" s="74">
        <v>23</v>
      </c>
      <c r="H626" s="81" t="str">
        <f>VLOOKUP(G626,SCELTACONTRAENTE!$A$1:$B$18,2,0)</f>
        <v>23-AFFIDAMENTO IN ECONOMIA - AFFIDAMENTO DIRETTO</v>
      </c>
      <c r="I626" s="82" t="s">
        <v>2521</v>
      </c>
      <c r="J626" s="100">
        <v>41374</v>
      </c>
      <c r="K626" s="84">
        <v>298</v>
      </c>
      <c r="L626" s="85">
        <v>41424</v>
      </c>
      <c r="M626" s="86">
        <v>41424</v>
      </c>
      <c r="N626" s="86">
        <v>41425</v>
      </c>
      <c r="O626" s="86" t="s">
        <v>2522</v>
      </c>
      <c r="P626" s="287" t="s">
        <v>2525</v>
      </c>
    </row>
    <row r="627" spans="1:16" s="87" customFormat="1" ht="25.5" customHeight="1">
      <c r="A627" s="93" t="s">
        <v>2526</v>
      </c>
      <c r="B627" s="93"/>
      <c r="C627" s="93" t="s">
        <v>2457</v>
      </c>
      <c r="D627" s="93" t="s">
        <v>2458</v>
      </c>
      <c r="E627" s="93" t="s">
        <v>2519</v>
      </c>
      <c r="F627" s="94" t="s">
        <v>2520</v>
      </c>
      <c r="G627" s="74">
        <v>23</v>
      </c>
      <c r="H627" s="81" t="str">
        <f>VLOOKUP(G627,SCELTACONTRAENTE!$A$1:$B$18,2,0)</f>
        <v>23-AFFIDAMENTO IN ECONOMIA - AFFIDAMENTO DIRETTO</v>
      </c>
      <c r="I627" s="82" t="s">
        <v>2521</v>
      </c>
      <c r="J627" s="100">
        <v>41374</v>
      </c>
      <c r="K627" s="84">
        <v>367.08</v>
      </c>
      <c r="L627" s="85">
        <v>41449</v>
      </c>
      <c r="M627" s="86">
        <v>41449</v>
      </c>
      <c r="N627" s="86">
        <v>41450</v>
      </c>
      <c r="O627" s="86" t="s">
        <v>2522</v>
      </c>
      <c r="P627" s="287" t="s">
        <v>2527</v>
      </c>
    </row>
    <row r="628" spans="1:16" s="87" customFormat="1" ht="25.5" customHeight="1">
      <c r="A628" s="93" t="s">
        <v>2528</v>
      </c>
      <c r="B628" s="93"/>
      <c r="C628" s="93" t="s">
        <v>2457</v>
      </c>
      <c r="D628" s="93" t="s">
        <v>2458</v>
      </c>
      <c r="E628" s="93" t="s">
        <v>2519</v>
      </c>
      <c r="F628" s="94" t="s">
        <v>2520</v>
      </c>
      <c r="G628" s="74">
        <v>23</v>
      </c>
      <c r="H628" s="81" t="str">
        <f>VLOOKUP(G628,SCELTACONTRAENTE!$A$1:$B$18,2,0)</f>
        <v>23-AFFIDAMENTO IN ECONOMIA - AFFIDAMENTO DIRETTO</v>
      </c>
      <c r="I628" s="82" t="s">
        <v>2521</v>
      </c>
      <c r="J628" s="100">
        <v>41374</v>
      </c>
      <c r="K628" s="84">
        <v>1206.53</v>
      </c>
      <c r="L628" s="85">
        <v>41472</v>
      </c>
      <c r="M628" s="86">
        <v>41472</v>
      </c>
      <c r="N628" s="86">
        <v>41478</v>
      </c>
      <c r="O628" s="86" t="s">
        <v>2522</v>
      </c>
      <c r="P628" s="287" t="s">
        <v>2529</v>
      </c>
    </row>
    <row r="629" spans="1:16" s="87" customFormat="1" ht="25.5" customHeight="1">
      <c r="A629" s="93" t="s">
        <v>2530</v>
      </c>
      <c r="B629" s="93"/>
      <c r="C629" s="93" t="s">
        <v>2457</v>
      </c>
      <c r="D629" s="93" t="s">
        <v>2458</v>
      </c>
      <c r="E629" s="93" t="s">
        <v>2531</v>
      </c>
      <c r="F629" s="73" t="s">
        <v>2503</v>
      </c>
      <c r="G629" s="74">
        <v>23</v>
      </c>
      <c r="H629" s="81" t="str">
        <f>VLOOKUP(G629,SCELTACONTRAENTE!$A$1:$B$18,2,0)</f>
        <v>23-AFFIDAMENTO IN ECONOMIA - AFFIDAMENTO DIRETTO</v>
      </c>
      <c r="I629" s="82" t="s">
        <v>2532</v>
      </c>
      <c r="J629" s="100">
        <v>41444</v>
      </c>
      <c r="K629" s="84">
        <v>1500.8</v>
      </c>
      <c r="L629" s="85">
        <v>41463</v>
      </c>
      <c r="M629" s="86">
        <v>41463</v>
      </c>
      <c r="N629" s="86">
        <v>41464</v>
      </c>
      <c r="O629" s="86" t="s">
        <v>2533</v>
      </c>
      <c r="P629" s="287" t="s">
        <v>2534</v>
      </c>
    </row>
    <row r="630" spans="1:16" s="87" customFormat="1" ht="25.5" customHeight="1">
      <c r="A630" s="93" t="s">
        <v>2535</v>
      </c>
      <c r="B630" s="93"/>
      <c r="C630" s="93" t="s">
        <v>2457</v>
      </c>
      <c r="D630" s="93" t="s">
        <v>2458</v>
      </c>
      <c r="E630" s="93" t="s">
        <v>2531</v>
      </c>
      <c r="F630" s="73" t="s">
        <v>2503</v>
      </c>
      <c r="G630" s="74">
        <v>23</v>
      </c>
      <c r="H630" s="81" t="str">
        <f>VLOOKUP(G630,SCELTACONTRAENTE!$A$1:$B$18,2,0)</f>
        <v>23-AFFIDAMENTO IN ECONOMIA - AFFIDAMENTO DIRETTO</v>
      </c>
      <c r="I630" s="82" t="s">
        <v>2532</v>
      </c>
      <c r="J630" s="100">
        <v>41444</v>
      </c>
      <c r="K630" s="84">
        <v>146</v>
      </c>
      <c r="L630" s="85">
        <v>41444</v>
      </c>
      <c r="M630" s="86">
        <v>41481</v>
      </c>
      <c r="N630" s="86">
        <v>41481</v>
      </c>
      <c r="O630" s="86" t="s">
        <v>2533</v>
      </c>
      <c r="P630" s="287" t="s">
        <v>2536</v>
      </c>
    </row>
    <row r="631" spans="1:16" s="87" customFormat="1" ht="25.5" customHeight="1">
      <c r="A631" s="93" t="s">
        <v>2537</v>
      </c>
      <c r="B631" s="93"/>
      <c r="C631" s="93" t="s">
        <v>2457</v>
      </c>
      <c r="D631" s="93" t="s">
        <v>2458</v>
      </c>
      <c r="E631" s="93" t="s">
        <v>2538</v>
      </c>
      <c r="F631" s="73" t="s">
        <v>2539</v>
      </c>
      <c r="G631" s="74">
        <v>23</v>
      </c>
      <c r="H631" s="81" t="str">
        <f>VLOOKUP(G631,SCELTACONTRAENTE!$A$1:$B$18,2,0)</f>
        <v>23-AFFIDAMENTO IN ECONOMIA - AFFIDAMENTO DIRETTO</v>
      </c>
      <c r="I631" s="82" t="s">
        <v>2540</v>
      </c>
      <c r="J631" s="100">
        <v>41454</v>
      </c>
      <c r="K631" s="84">
        <v>240</v>
      </c>
      <c r="L631" s="85">
        <v>41454</v>
      </c>
      <c r="M631" s="86">
        <v>41523</v>
      </c>
      <c r="N631" s="86">
        <v>41541</v>
      </c>
      <c r="O631" s="86" t="s">
        <v>2541</v>
      </c>
      <c r="P631" s="287" t="s">
        <v>2542</v>
      </c>
    </row>
    <row r="632" spans="1:16" s="87" customFormat="1" ht="25.5" customHeight="1">
      <c r="A632" s="93" t="s">
        <v>2543</v>
      </c>
      <c r="B632" s="93"/>
      <c r="C632" s="93" t="s">
        <v>2457</v>
      </c>
      <c r="D632" s="93" t="s">
        <v>2458</v>
      </c>
      <c r="E632" s="93" t="s">
        <v>2538</v>
      </c>
      <c r="F632" s="73" t="s">
        <v>2539</v>
      </c>
      <c r="G632" s="74">
        <v>23</v>
      </c>
      <c r="H632" s="81" t="str">
        <f>VLOOKUP(G632,SCELTACONTRAENTE!$A$1:$B$18,2,0)</f>
        <v>23-AFFIDAMENTO IN ECONOMIA - AFFIDAMENTO DIRETTO</v>
      </c>
      <c r="I632" s="82" t="s">
        <v>2540</v>
      </c>
      <c r="J632" s="100">
        <v>41454</v>
      </c>
      <c r="K632" s="84">
        <v>124.66</v>
      </c>
      <c r="L632" s="85">
        <v>41454</v>
      </c>
      <c r="M632" s="86">
        <v>41518</v>
      </c>
      <c r="N632" s="86">
        <v>41547</v>
      </c>
      <c r="O632" s="86" t="s">
        <v>2541</v>
      </c>
      <c r="P632" s="287" t="s">
        <v>2544</v>
      </c>
    </row>
    <row r="633" spans="1:16" s="87" customFormat="1" ht="25.5" customHeight="1">
      <c r="A633" s="93" t="s">
        <v>2545</v>
      </c>
      <c r="B633" s="93"/>
      <c r="C633" s="93" t="s">
        <v>2457</v>
      </c>
      <c r="D633" s="93" t="s">
        <v>2458</v>
      </c>
      <c r="E633" s="93" t="s">
        <v>2538</v>
      </c>
      <c r="F633" s="73" t="s">
        <v>2539</v>
      </c>
      <c r="G633" s="74">
        <v>23</v>
      </c>
      <c r="H633" s="81" t="str">
        <f>VLOOKUP(G633,SCELTACONTRAENTE!$A$1:$B$18,2,0)</f>
        <v>23-AFFIDAMENTO IN ECONOMIA - AFFIDAMENTO DIRETTO</v>
      </c>
      <c r="I633" s="82" t="s">
        <v>2540</v>
      </c>
      <c r="J633" s="100">
        <v>41454</v>
      </c>
      <c r="K633" s="84">
        <v>142.54</v>
      </c>
      <c r="L633" s="85">
        <v>41454</v>
      </c>
      <c r="M633" s="86">
        <v>41548</v>
      </c>
      <c r="N633" s="86">
        <v>41578</v>
      </c>
      <c r="O633" s="86" t="s">
        <v>2541</v>
      </c>
      <c r="P633" s="287" t="s">
        <v>2546</v>
      </c>
    </row>
    <row r="634" spans="1:16" s="87" customFormat="1" ht="25.5" customHeight="1">
      <c r="A634" s="93" t="s">
        <v>2547</v>
      </c>
      <c r="B634" s="93"/>
      <c r="C634" s="93" t="s">
        <v>2457</v>
      </c>
      <c r="D634" s="93" t="s">
        <v>2458</v>
      </c>
      <c r="E634" s="93" t="s">
        <v>2548</v>
      </c>
      <c r="F634" s="97" t="s">
        <v>2549</v>
      </c>
      <c r="G634" s="74">
        <v>23</v>
      </c>
      <c r="H634" s="81" t="str">
        <f>VLOOKUP(G634,SCELTACONTRAENTE!$A$1:$B$18,2,0)</f>
        <v>23-AFFIDAMENTO IN ECONOMIA - AFFIDAMENTO DIRETTO</v>
      </c>
      <c r="I634" s="82" t="s">
        <v>2550</v>
      </c>
      <c r="J634" s="100">
        <v>41454</v>
      </c>
      <c r="K634" s="84">
        <v>750</v>
      </c>
      <c r="L634" s="85">
        <v>41454</v>
      </c>
      <c r="M634" s="86">
        <v>41487</v>
      </c>
      <c r="N634" s="86">
        <v>41516</v>
      </c>
      <c r="O634" s="86" t="s">
        <v>2551</v>
      </c>
      <c r="P634" s="287" t="s">
        <v>2552</v>
      </c>
    </row>
    <row r="635" spans="1:16" s="87" customFormat="1" ht="25.5" customHeight="1">
      <c r="A635" s="93" t="s">
        <v>2553</v>
      </c>
      <c r="B635" s="93"/>
      <c r="C635" s="93" t="s">
        <v>2457</v>
      </c>
      <c r="D635" s="93" t="s">
        <v>2458</v>
      </c>
      <c r="E635" s="93" t="s">
        <v>2548</v>
      </c>
      <c r="F635" s="97" t="s">
        <v>2549</v>
      </c>
      <c r="G635" s="74">
        <v>23</v>
      </c>
      <c r="H635" s="81" t="str">
        <f>VLOOKUP(G635,SCELTACONTRAENTE!$A$1:$B$18,2,0)</f>
        <v>23-AFFIDAMENTO IN ECONOMIA - AFFIDAMENTO DIRETTO</v>
      </c>
      <c r="I635" s="82" t="s">
        <v>2550</v>
      </c>
      <c r="J635" s="100">
        <v>41454</v>
      </c>
      <c r="K635" s="84">
        <v>200</v>
      </c>
      <c r="L635" s="85">
        <v>41510</v>
      </c>
      <c r="M635" s="86">
        <v>41510</v>
      </c>
      <c r="N635" s="86">
        <v>41516</v>
      </c>
      <c r="O635" s="86" t="s">
        <v>2551</v>
      </c>
      <c r="P635" s="287" t="s">
        <v>2554</v>
      </c>
    </row>
    <row r="636" spans="1:16" s="87" customFormat="1" ht="25.5" customHeight="1">
      <c r="A636" s="93" t="s">
        <v>2555</v>
      </c>
      <c r="B636" s="93"/>
      <c r="C636" s="93" t="s">
        <v>2457</v>
      </c>
      <c r="D636" s="93" t="s">
        <v>2458</v>
      </c>
      <c r="E636" s="93" t="s">
        <v>2548</v>
      </c>
      <c r="F636" s="97" t="s">
        <v>2549</v>
      </c>
      <c r="G636" s="74">
        <v>23</v>
      </c>
      <c r="H636" s="81" t="str">
        <f>VLOOKUP(G636,SCELTACONTRAENTE!$A$1:$B$18,2,0)</f>
        <v>23-AFFIDAMENTO IN ECONOMIA - AFFIDAMENTO DIRETTO</v>
      </c>
      <c r="I636" s="82" t="s">
        <v>2550</v>
      </c>
      <c r="J636" s="100">
        <v>41454</v>
      </c>
      <c r="K636" s="84">
        <v>418.32</v>
      </c>
      <c r="L636" s="85">
        <v>41522</v>
      </c>
      <c r="M636" s="86">
        <v>41522</v>
      </c>
      <c r="N636" s="86">
        <v>41523</v>
      </c>
      <c r="O636" s="86" t="s">
        <v>2551</v>
      </c>
      <c r="P636" s="287" t="s">
        <v>2556</v>
      </c>
    </row>
    <row r="637" spans="1:16" s="87" customFormat="1" ht="25.5" customHeight="1">
      <c r="A637" s="93" t="s">
        <v>2557</v>
      </c>
      <c r="B637" s="93"/>
      <c r="C637" s="93" t="s">
        <v>2457</v>
      </c>
      <c r="D637" s="93" t="s">
        <v>2458</v>
      </c>
      <c r="E637" s="93" t="s">
        <v>2548</v>
      </c>
      <c r="F637" s="97" t="s">
        <v>2549</v>
      </c>
      <c r="G637" s="74">
        <v>23</v>
      </c>
      <c r="H637" s="81" t="str">
        <f>VLOOKUP(G637,SCELTACONTRAENTE!$A$1:$B$18,2,0)</f>
        <v>23-AFFIDAMENTO IN ECONOMIA - AFFIDAMENTO DIRETTO</v>
      </c>
      <c r="I637" s="82" t="s">
        <v>2550</v>
      </c>
      <c r="J637" s="100">
        <v>41454</v>
      </c>
      <c r="K637" s="84">
        <v>210</v>
      </c>
      <c r="L637" s="85">
        <v>41454</v>
      </c>
      <c r="M637" s="86">
        <v>41536</v>
      </c>
      <c r="N637" s="86">
        <v>41536</v>
      </c>
      <c r="O637" s="86" t="s">
        <v>2551</v>
      </c>
      <c r="P637" s="287" t="s">
        <v>2558</v>
      </c>
    </row>
    <row r="638" spans="1:16" s="87" customFormat="1" ht="25.5" customHeight="1">
      <c r="A638" s="93" t="s">
        <v>2559</v>
      </c>
      <c r="B638" s="93"/>
      <c r="C638" s="93" t="s">
        <v>2457</v>
      </c>
      <c r="D638" s="93" t="s">
        <v>2458</v>
      </c>
      <c r="E638" s="93" t="s">
        <v>2548</v>
      </c>
      <c r="F638" s="97" t="s">
        <v>2549</v>
      </c>
      <c r="G638" s="74">
        <v>23</v>
      </c>
      <c r="H638" s="81" t="str">
        <f>VLOOKUP(G638,SCELTACONTRAENTE!$A$1:$B$18,2,0)</f>
        <v>23-AFFIDAMENTO IN ECONOMIA - AFFIDAMENTO DIRETTO</v>
      </c>
      <c r="I638" s="82" t="s">
        <v>2550</v>
      </c>
      <c r="J638" s="100">
        <v>41454</v>
      </c>
      <c r="K638" s="84">
        <v>374.4</v>
      </c>
      <c r="L638" s="85">
        <v>41519</v>
      </c>
      <c r="M638" s="86">
        <v>41519</v>
      </c>
      <c r="N638" s="86">
        <v>41601</v>
      </c>
      <c r="O638" s="86" t="s">
        <v>2551</v>
      </c>
      <c r="P638" s="287" t="s">
        <v>2560</v>
      </c>
    </row>
    <row r="639" spans="1:16" s="87" customFormat="1" ht="25.5" customHeight="1">
      <c r="A639" s="93" t="s">
        <v>2561</v>
      </c>
      <c r="B639" s="93"/>
      <c r="C639" s="93" t="s">
        <v>2457</v>
      </c>
      <c r="D639" s="93" t="s">
        <v>2458</v>
      </c>
      <c r="E639" s="93" t="s">
        <v>2548</v>
      </c>
      <c r="F639" s="97" t="s">
        <v>2549</v>
      </c>
      <c r="G639" s="74">
        <v>23</v>
      </c>
      <c r="H639" s="81" t="str">
        <f>VLOOKUP(G639,SCELTACONTRAENTE!$A$1:$B$18,2,0)</f>
        <v>23-AFFIDAMENTO IN ECONOMIA - AFFIDAMENTO DIRETTO</v>
      </c>
      <c r="I639" s="82" t="s">
        <v>2550</v>
      </c>
      <c r="J639" s="100">
        <v>41454</v>
      </c>
      <c r="K639" s="84">
        <v>405</v>
      </c>
      <c r="L639" s="85">
        <v>41600</v>
      </c>
      <c r="M639" s="86">
        <v>41539</v>
      </c>
      <c r="N639" s="86">
        <v>41608</v>
      </c>
      <c r="O639" s="86" t="s">
        <v>2551</v>
      </c>
      <c r="P639" s="287" t="s">
        <v>2562</v>
      </c>
    </row>
    <row r="640" spans="1:16" s="87" customFormat="1" ht="25.5" customHeight="1">
      <c r="A640" s="93" t="s">
        <v>2563</v>
      </c>
      <c r="B640" s="93"/>
      <c r="C640" s="93" t="s">
        <v>2457</v>
      </c>
      <c r="D640" s="93" t="s">
        <v>2458</v>
      </c>
      <c r="E640" s="93" t="s">
        <v>2564</v>
      </c>
      <c r="F640" s="73" t="s">
        <v>2565</v>
      </c>
      <c r="G640" s="74">
        <v>23</v>
      </c>
      <c r="H640" s="81" t="str">
        <f>VLOOKUP(G640,SCELTACONTRAENTE!$A$1:$B$18,2,0)</f>
        <v>23-AFFIDAMENTO IN ECONOMIA - AFFIDAMENTO DIRETTO</v>
      </c>
      <c r="I640" s="82" t="s">
        <v>2566</v>
      </c>
      <c r="J640" s="100">
        <v>41457</v>
      </c>
      <c r="K640" s="84">
        <v>938.33</v>
      </c>
      <c r="L640" s="85">
        <v>41478</v>
      </c>
      <c r="M640" s="86">
        <v>41478</v>
      </c>
      <c r="N640" s="86">
        <v>41479</v>
      </c>
      <c r="O640" s="86" t="s">
        <v>2567</v>
      </c>
      <c r="P640" s="287" t="s">
        <v>2568</v>
      </c>
    </row>
    <row r="641" spans="1:16" s="87" customFormat="1" ht="25.5" customHeight="1">
      <c r="A641" s="93" t="s">
        <v>2569</v>
      </c>
      <c r="B641" s="93"/>
      <c r="C641" s="93" t="s">
        <v>2457</v>
      </c>
      <c r="D641" s="93" t="s">
        <v>2458</v>
      </c>
      <c r="E641" s="93" t="s">
        <v>2564</v>
      </c>
      <c r="F641" s="73" t="s">
        <v>2565</v>
      </c>
      <c r="G641" s="74">
        <v>23</v>
      </c>
      <c r="H641" s="81" t="str">
        <f>VLOOKUP(G641,SCELTACONTRAENTE!$A$1:$B$18,2,0)</f>
        <v>23-AFFIDAMENTO IN ECONOMIA - AFFIDAMENTO DIRETTO</v>
      </c>
      <c r="I641" s="82" t="s">
        <v>2566</v>
      </c>
      <c r="J641" s="100">
        <v>41457</v>
      </c>
      <c r="K641" s="84">
        <v>1629.77</v>
      </c>
      <c r="L641" s="85">
        <v>41516</v>
      </c>
      <c r="M641" s="86">
        <v>41516</v>
      </c>
      <c r="N641" s="86">
        <v>41517</v>
      </c>
      <c r="O641" s="86" t="s">
        <v>2567</v>
      </c>
      <c r="P641" s="287" t="s">
        <v>2570</v>
      </c>
    </row>
    <row r="642" spans="1:16" s="87" customFormat="1" ht="25.5" customHeight="1">
      <c r="A642" s="93" t="s">
        <v>2571</v>
      </c>
      <c r="B642" s="93"/>
      <c r="C642" s="93" t="s">
        <v>2457</v>
      </c>
      <c r="D642" s="93" t="s">
        <v>2458</v>
      </c>
      <c r="E642" s="93" t="s">
        <v>2564</v>
      </c>
      <c r="F642" s="73" t="s">
        <v>2565</v>
      </c>
      <c r="G642" s="74">
        <v>23</v>
      </c>
      <c r="H642" s="81" t="str">
        <f>VLOOKUP(G642,SCELTACONTRAENTE!$A$1:$B$18,2,0)</f>
        <v>23-AFFIDAMENTO IN ECONOMIA - AFFIDAMENTO DIRETTO</v>
      </c>
      <c r="I642" s="82" t="s">
        <v>2566</v>
      </c>
      <c r="J642" s="100">
        <v>-620363</v>
      </c>
      <c r="K642" s="84">
        <v>426.28</v>
      </c>
      <c r="L642" s="85">
        <v>41521</v>
      </c>
      <c r="M642" s="86">
        <v>41521</v>
      </c>
      <c r="N642" s="86">
        <v>41528</v>
      </c>
      <c r="O642" s="86" t="s">
        <v>2567</v>
      </c>
      <c r="P642" s="287" t="s">
        <v>2572</v>
      </c>
    </row>
    <row r="643" spans="1:16" s="87" customFormat="1" ht="25.5" customHeight="1">
      <c r="A643" s="93" t="s">
        <v>2573</v>
      </c>
      <c r="B643" s="93"/>
      <c r="C643" s="93" t="s">
        <v>2457</v>
      </c>
      <c r="D643" s="93" t="s">
        <v>2458</v>
      </c>
      <c r="E643" s="93" t="s">
        <v>2564</v>
      </c>
      <c r="F643" s="73" t="s">
        <v>2565</v>
      </c>
      <c r="G643" s="74">
        <v>23</v>
      </c>
      <c r="H643" s="81" t="str">
        <f>VLOOKUP(G643,SCELTACONTRAENTE!$A$1:$B$18,2,0)</f>
        <v>23-AFFIDAMENTO IN ECONOMIA - AFFIDAMENTO DIRETTO</v>
      </c>
      <c r="I643" s="82" t="s">
        <v>2566</v>
      </c>
      <c r="J643" s="100">
        <v>41457</v>
      </c>
      <c r="K643" s="84">
        <v>68.51</v>
      </c>
      <c r="L643" s="85">
        <v>41516</v>
      </c>
      <c r="M643" s="86">
        <v>41516</v>
      </c>
      <c r="N643" s="86">
        <v>41517</v>
      </c>
      <c r="O643" s="86" t="s">
        <v>2567</v>
      </c>
      <c r="P643" s="287" t="s">
        <v>2574</v>
      </c>
    </row>
    <row r="644" spans="1:16" s="87" customFormat="1" ht="25.5" customHeight="1">
      <c r="A644" s="93" t="s">
        <v>2575</v>
      </c>
      <c r="B644" s="93"/>
      <c r="C644" s="93" t="s">
        <v>2457</v>
      </c>
      <c r="D644" s="93" t="s">
        <v>2458</v>
      </c>
      <c r="E644" s="93" t="s">
        <v>2564</v>
      </c>
      <c r="F644" s="73" t="s">
        <v>2565</v>
      </c>
      <c r="G644" s="74">
        <v>23</v>
      </c>
      <c r="H644" s="81" t="str">
        <f>VLOOKUP(G644,SCELTACONTRAENTE!$A$1:$B$18,2,0)</f>
        <v>23-AFFIDAMENTO IN ECONOMIA - AFFIDAMENTO DIRETTO</v>
      </c>
      <c r="I644" s="82" t="s">
        <v>2566</v>
      </c>
      <c r="J644" s="100">
        <v>41457</v>
      </c>
      <c r="K644" s="84">
        <v>82.67</v>
      </c>
      <c r="L644" s="85">
        <v>41494</v>
      </c>
      <c r="M644" s="86">
        <v>41494</v>
      </c>
      <c r="N644" s="86">
        <v>41528</v>
      </c>
      <c r="O644" s="86" t="s">
        <v>2567</v>
      </c>
      <c r="P644" s="287" t="s">
        <v>2576</v>
      </c>
    </row>
    <row r="645" spans="1:16" s="87" customFormat="1" ht="25.5" customHeight="1">
      <c r="A645" s="93" t="s">
        <v>2577</v>
      </c>
      <c r="B645" s="93"/>
      <c r="C645" s="93" t="s">
        <v>2457</v>
      </c>
      <c r="D645" s="93" t="s">
        <v>2458</v>
      </c>
      <c r="E645" s="93" t="s">
        <v>2564</v>
      </c>
      <c r="F645" s="73" t="s">
        <v>2565</v>
      </c>
      <c r="G645" s="74">
        <v>23</v>
      </c>
      <c r="H645" s="81" t="str">
        <f>VLOOKUP(G645,SCELTACONTRAENTE!$A$1:$B$18,2,0)</f>
        <v>23-AFFIDAMENTO IN ECONOMIA - AFFIDAMENTO DIRETTO</v>
      </c>
      <c r="I645" s="82" t="s">
        <v>2566</v>
      </c>
      <c r="J645" s="100">
        <v>41457</v>
      </c>
      <c r="K645" s="84">
        <v>386.36</v>
      </c>
      <c r="L645" s="85">
        <v>41515</v>
      </c>
      <c r="M645" s="86">
        <v>41515</v>
      </c>
      <c r="N645" s="86">
        <v>41536</v>
      </c>
      <c r="O645" s="86" t="s">
        <v>2567</v>
      </c>
      <c r="P645" s="287" t="s">
        <v>2578</v>
      </c>
    </row>
    <row r="646" spans="1:16" s="87" customFormat="1" ht="25.5" customHeight="1">
      <c r="A646" s="93" t="s">
        <v>2579</v>
      </c>
      <c r="B646" s="93"/>
      <c r="C646" s="93" t="s">
        <v>2457</v>
      </c>
      <c r="D646" s="93" t="s">
        <v>2458</v>
      </c>
      <c r="E646" s="93" t="s">
        <v>2564</v>
      </c>
      <c r="F646" s="73" t="s">
        <v>2565</v>
      </c>
      <c r="G646" s="74">
        <v>23</v>
      </c>
      <c r="H646" s="81" t="str">
        <f>VLOOKUP(G646,SCELTACONTRAENTE!$A$1:$B$18,2,0)</f>
        <v>23-AFFIDAMENTO IN ECONOMIA - AFFIDAMENTO DIRETTO</v>
      </c>
      <c r="I646" s="82" t="s">
        <v>2566</v>
      </c>
      <c r="J646" s="100">
        <v>41457</v>
      </c>
      <c r="K646" s="84">
        <v>163.93</v>
      </c>
      <c r="L646" s="85">
        <v>41578</v>
      </c>
      <c r="M646" s="86">
        <v>41578</v>
      </c>
      <c r="N646" s="86">
        <v>41584</v>
      </c>
      <c r="O646" s="86" t="s">
        <v>2567</v>
      </c>
      <c r="P646" s="287" t="s">
        <v>2580</v>
      </c>
    </row>
    <row r="647" spans="1:16" s="87" customFormat="1" ht="25.5" customHeight="1">
      <c r="A647" s="93" t="s">
        <v>2581</v>
      </c>
      <c r="B647" s="93"/>
      <c r="C647" s="93" t="s">
        <v>2457</v>
      </c>
      <c r="D647" s="93" t="s">
        <v>2458</v>
      </c>
      <c r="E647" s="93" t="s">
        <v>2582</v>
      </c>
      <c r="F647" s="73" t="s">
        <v>2583</v>
      </c>
      <c r="G647" s="74">
        <v>23</v>
      </c>
      <c r="H647" s="81" t="str">
        <f>VLOOKUP(G647,SCELTACONTRAENTE!$A$1:$B$18,2,0)</f>
        <v>23-AFFIDAMENTO IN ECONOMIA - AFFIDAMENTO DIRETTO</v>
      </c>
      <c r="I647" s="82" t="s">
        <v>2584</v>
      </c>
      <c r="J647" s="100">
        <v>41541</v>
      </c>
      <c r="K647" s="84">
        <v>4927.62</v>
      </c>
      <c r="L647" s="85">
        <v>41464</v>
      </c>
      <c r="M647" s="86">
        <v>41464</v>
      </c>
      <c r="N647" s="86">
        <v>41632</v>
      </c>
      <c r="O647" s="86" t="s">
        <v>2585</v>
      </c>
      <c r="P647" s="287" t="s">
        <v>2586</v>
      </c>
    </row>
    <row r="648" spans="1:16" s="87" customFormat="1" ht="25.5" customHeight="1">
      <c r="A648" s="93" t="s">
        <v>2587</v>
      </c>
      <c r="B648" s="93"/>
      <c r="C648" s="93" t="s">
        <v>2457</v>
      </c>
      <c r="D648" s="93" t="s">
        <v>2458</v>
      </c>
      <c r="E648" s="93" t="s">
        <v>2588</v>
      </c>
      <c r="F648" s="73" t="s">
        <v>2589</v>
      </c>
      <c r="G648" s="74">
        <v>23</v>
      </c>
      <c r="H648" s="81" t="str">
        <f>VLOOKUP(G648,SCELTACONTRAENTE!$A$1:$B$18,2,0)</f>
        <v>23-AFFIDAMENTO IN ECONOMIA - AFFIDAMENTO DIRETTO</v>
      </c>
      <c r="I648" s="82" t="s">
        <v>2590</v>
      </c>
      <c r="J648" s="100">
        <v>41557</v>
      </c>
      <c r="K648" s="84">
        <v>5971.06</v>
      </c>
      <c r="L648" s="85">
        <v>41557</v>
      </c>
      <c r="M648" s="86">
        <v>41557</v>
      </c>
      <c r="N648" s="86">
        <v>41582</v>
      </c>
      <c r="O648" s="86" t="s">
        <v>2591</v>
      </c>
      <c r="P648" s="287" t="s">
        <v>2592</v>
      </c>
    </row>
    <row r="649" spans="1:16" s="87" customFormat="1" ht="25.5" customHeight="1">
      <c r="A649" s="93" t="s">
        <v>2593</v>
      </c>
      <c r="B649" s="93"/>
      <c r="C649" s="93" t="s">
        <v>2457</v>
      </c>
      <c r="D649" s="93" t="s">
        <v>2458</v>
      </c>
      <c r="E649" s="93" t="s">
        <v>2594</v>
      </c>
      <c r="F649" s="73" t="s">
        <v>2595</v>
      </c>
      <c r="G649" s="74">
        <v>23</v>
      </c>
      <c r="H649" s="81" t="str">
        <f>VLOOKUP(G649,SCELTACONTRAENTE!$A$1:$B$18,2,0)</f>
        <v>23-AFFIDAMENTO IN ECONOMIA - AFFIDAMENTO DIRETTO</v>
      </c>
      <c r="I649" s="82" t="s">
        <v>2596</v>
      </c>
      <c r="J649" s="100">
        <v>41573</v>
      </c>
      <c r="K649" s="84">
        <v>639.35</v>
      </c>
      <c r="L649" s="85">
        <v>41457</v>
      </c>
      <c r="M649" s="86">
        <v>41457</v>
      </c>
      <c r="N649" s="86">
        <v>41638</v>
      </c>
      <c r="O649" s="86" t="s">
        <v>2597</v>
      </c>
      <c r="P649" s="287" t="s">
        <v>2598</v>
      </c>
    </row>
    <row r="650" spans="1:16" s="87" customFormat="1" ht="25.5" customHeight="1">
      <c r="A650" s="93" t="s">
        <v>2599</v>
      </c>
      <c r="B650" s="93" t="s">
        <v>2600</v>
      </c>
      <c r="C650" s="93" t="s">
        <v>2457</v>
      </c>
      <c r="D650" s="93" t="s">
        <v>2458</v>
      </c>
      <c r="E650" s="93" t="s">
        <v>2601</v>
      </c>
      <c r="F650" s="73" t="s">
        <v>2602</v>
      </c>
      <c r="G650" s="74">
        <v>23</v>
      </c>
      <c r="H650" s="81" t="str">
        <f>VLOOKUP(G650,SCELTACONTRAENTE!$A$1:$B$18,2,0)</f>
        <v>23-AFFIDAMENTO IN ECONOMIA - AFFIDAMENTO DIRETTO</v>
      </c>
      <c r="I650" s="82" t="s">
        <v>2603</v>
      </c>
      <c r="J650" s="100">
        <v>41557</v>
      </c>
      <c r="K650" s="84">
        <v>5800</v>
      </c>
      <c r="L650" s="85">
        <v>41557</v>
      </c>
      <c r="M650" s="86">
        <v>41557</v>
      </c>
      <c r="N650" s="86">
        <v>41577</v>
      </c>
      <c r="O650" s="86" t="s">
        <v>2604</v>
      </c>
      <c r="P650" s="287" t="s">
        <v>2605</v>
      </c>
    </row>
    <row r="651" spans="1:16" s="87" customFormat="1" ht="25.5" customHeight="1">
      <c r="A651" s="93" t="s">
        <v>2606</v>
      </c>
      <c r="B651" s="93" t="s">
        <v>2600</v>
      </c>
      <c r="C651" s="93" t="s">
        <v>2457</v>
      </c>
      <c r="D651" s="93" t="s">
        <v>2458</v>
      </c>
      <c r="E651" s="93" t="s">
        <v>2601</v>
      </c>
      <c r="F651" s="73" t="s">
        <v>2602</v>
      </c>
      <c r="G651" s="74">
        <v>23</v>
      </c>
      <c r="H651" s="81" t="str">
        <f>VLOOKUP(G651,SCELTACONTRAENTE!$A$1:$B$18,2,0)</f>
        <v>23-AFFIDAMENTO IN ECONOMIA - AFFIDAMENTO DIRETTO</v>
      </c>
      <c r="I651" s="82" t="s">
        <v>2603</v>
      </c>
      <c r="J651" s="100">
        <v>41575</v>
      </c>
      <c r="K651" s="84">
        <v>658.8</v>
      </c>
      <c r="L651" s="85">
        <v>41575</v>
      </c>
      <c r="M651" s="86">
        <v>41575</v>
      </c>
      <c r="N651" s="86">
        <v>41590</v>
      </c>
      <c r="O651" s="86" t="s">
        <v>2604</v>
      </c>
      <c r="P651" s="287" t="s">
        <v>2607</v>
      </c>
    </row>
    <row r="652" spans="1:16" s="87" customFormat="1" ht="25.5" customHeight="1">
      <c r="A652" s="93" t="s">
        <v>2608</v>
      </c>
      <c r="B652" s="93" t="s">
        <v>2600</v>
      </c>
      <c r="C652" s="93" t="s">
        <v>2457</v>
      </c>
      <c r="D652" s="93" t="s">
        <v>2458</v>
      </c>
      <c r="E652" s="93" t="s">
        <v>2601</v>
      </c>
      <c r="F652" s="97" t="s">
        <v>2602</v>
      </c>
      <c r="G652" s="74">
        <v>23</v>
      </c>
      <c r="H652" s="81" t="str">
        <f>VLOOKUP(G652,SCELTACONTRAENTE!$A$1:$B$18,2,0)</f>
        <v>23-AFFIDAMENTO IN ECONOMIA - AFFIDAMENTO DIRETTO</v>
      </c>
      <c r="I652" s="82" t="s">
        <v>2603</v>
      </c>
      <c r="J652" s="100">
        <v>41593</v>
      </c>
      <c r="K652" s="84">
        <v>570</v>
      </c>
      <c r="L652" s="85">
        <v>41593</v>
      </c>
      <c r="M652" s="86">
        <v>41593</v>
      </c>
      <c r="N652" s="86">
        <v>41598</v>
      </c>
      <c r="O652" s="86" t="s">
        <v>2604</v>
      </c>
      <c r="P652" s="287" t="s">
        <v>2609</v>
      </c>
    </row>
    <row r="653" spans="1:16" s="87" customFormat="1" ht="25.5" customHeight="1">
      <c r="A653" s="93" t="s">
        <v>2610</v>
      </c>
      <c r="B653" s="93"/>
      <c r="C653" s="93" t="s">
        <v>2457</v>
      </c>
      <c r="D653" s="93" t="s">
        <v>2458</v>
      </c>
      <c r="E653" s="93" t="s">
        <v>2611</v>
      </c>
      <c r="F653" s="73" t="s">
        <v>2612</v>
      </c>
      <c r="G653" s="74">
        <v>23</v>
      </c>
      <c r="H653" s="81" t="str">
        <f>VLOOKUP(G653,SCELTACONTRAENTE!$A$1:$B$18,2,0)</f>
        <v>23-AFFIDAMENTO IN ECONOMIA - AFFIDAMENTO DIRETTO</v>
      </c>
      <c r="I653" s="82" t="s">
        <v>2613</v>
      </c>
      <c r="J653" s="100">
        <v>41557</v>
      </c>
      <c r="K653" s="84">
        <v>1224.2</v>
      </c>
      <c r="L653" s="85">
        <v>41557</v>
      </c>
      <c r="M653" s="86">
        <v>41557</v>
      </c>
      <c r="N653" s="86">
        <v>41608</v>
      </c>
      <c r="O653" s="86" t="s">
        <v>2614</v>
      </c>
      <c r="P653" s="287" t="s">
        <v>2615</v>
      </c>
    </row>
    <row r="654" spans="1:16" s="87" customFormat="1" ht="25.5" customHeight="1">
      <c r="A654" s="93" t="s">
        <v>2616</v>
      </c>
      <c r="B654" s="93"/>
      <c r="C654" s="93" t="s">
        <v>2457</v>
      </c>
      <c r="D654" s="93" t="s">
        <v>2458</v>
      </c>
      <c r="E654" s="93" t="s">
        <v>2617</v>
      </c>
      <c r="F654" s="73" t="s">
        <v>2612</v>
      </c>
      <c r="G654" s="74">
        <v>27</v>
      </c>
      <c r="H654" s="81" t="str">
        <f>VLOOKUP(G654,SCELTACONTRAENTE!$A$1:$B$18,2,0)</f>
        <v>27-CONFRONTO COMPETITIVO IN ADESIONE AD ACCORDO QUADRO/CONVENZIONE</v>
      </c>
      <c r="I654" s="82" t="s">
        <v>2618</v>
      </c>
      <c r="J654" s="100">
        <v>41611</v>
      </c>
      <c r="K654" s="84">
        <v>22946.5</v>
      </c>
      <c r="L654" s="85">
        <v>41611</v>
      </c>
      <c r="M654" s="86">
        <v>41626</v>
      </c>
      <c r="N654" s="86"/>
      <c r="O654" s="86" t="s">
        <v>2619</v>
      </c>
      <c r="P654" s="287" t="s">
        <v>2620</v>
      </c>
    </row>
    <row r="655" spans="1:16" s="87" customFormat="1" ht="24" customHeight="1">
      <c r="A655" s="93" t="s">
        <v>2621</v>
      </c>
      <c r="B655" s="270" t="s">
        <v>1894</v>
      </c>
      <c r="C655" s="96" t="s">
        <v>1895</v>
      </c>
      <c r="D655" s="96" t="s">
        <v>1896</v>
      </c>
      <c r="E655" s="93" t="s">
        <v>2622</v>
      </c>
      <c r="F655" s="93" t="s">
        <v>2623</v>
      </c>
      <c r="G655" s="74">
        <v>23</v>
      </c>
      <c r="H655" s="81" t="str">
        <f>VLOOKUP(G655,SCELTACONTRAENTE!$A$1:$B$18,2,0)</f>
        <v>23-AFFIDAMENTO IN ECONOMIA - AFFIDAMENTO DIRETTO</v>
      </c>
      <c r="I655" s="275" t="s">
        <v>2624</v>
      </c>
      <c r="J655" s="82" t="s">
        <v>2625</v>
      </c>
      <c r="K655" s="84">
        <v>13388.43</v>
      </c>
      <c r="L655" s="292">
        <v>41520</v>
      </c>
      <c r="M655" s="86">
        <v>41520</v>
      </c>
      <c r="N655" s="86">
        <v>41532</v>
      </c>
      <c r="O655" s="86" t="s">
        <v>2626</v>
      </c>
      <c r="P655" s="84">
        <v>13388.43</v>
      </c>
    </row>
    <row r="656" spans="1:16" s="87" customFormat="1" ht="24" customHeight="1">
      <c r="A656" s="93" t="s">
        <v>2627</v>
      </c>
      <c r="B656" s="270" t="s">
        <v>1894</v>
      </c>
      <c r="C656" s="96" t="s">
        <v>1895</v>
      </c>
      <c r="D656" s="96" t="s">
        <v>1896</v>
      </c>
      <c r="E656" s="93" t="s">
        <v>2628</v>
      </c>
      <c r="F656" s="93" t="s">
        <v>2629</v>
      </c>
      <c r="G656" s="74">
        <v>23</v>
      </c>
      <c r="H656" s="81" t="str">
        <f>VLOOKUP(G656,SCELTACONTRAENTE!$A$1:$B$18,2,0)</f>
        <v>23-AFFIDAMENTO IN ECONOMIA - AFFIDAMENTO DIRETTO</v>
      </c>
      <c r="I656" s="275" t="s">
        <v>2272</v>
      </c>
      <c r="J656" s="82" t="s">
        <v>2630</v>
      </c>
      <c r="K656" s="84">
        <v>266.5</v>
      </c>
      <c r="L656" s="292">
        <v>41477</v>
      </c>
      <c r="M656" s="86">
        <v>41477</v>
      </c>
      <c r="N656" s="86">
        <v>41639</v>
      </c>
      <c r="O656" s="86" t="s">
        <v>2275</v>
      </c>
      <c r="P656" s="84">
        <v>266.5</v>
      </c>
    </row>
    <row r="657" spans="1:16" s="87" customFormat="1" ht="36" customHeight="1">
      <c r="A657" s="93" t="s">
        <v>2631</v>
      </c>
      <c r="B657" s="270" t="s">
        <v>1894</v>
      </c>
      <c r="C657" s="96" t="s">
        <v>1895</v>
      </c>
      <c r="D657" s="96" t="s">
        <v>1896</v>
      </c>
      <c r="E657" s="93" t="s">
        <v>2632</v>
      </c>
      <c r="F657" s="93" t="s">
        <v>2243</v>
      </c>
      <c r="G657" s="74">
        <v>23</v>
      </c>
      <c r="H657" s="81" t="str">
        <f>VLOOKUP(G657,SCELTACONTRAENTE!$A$1:$B$18,2,0)</f>
        <v>23-AFFIDAMENTO IN ECONOMIA - AFFIDAMENTO DIRETTO</v>
      </c>
      <c r="I657" s="275" t="s">
        <v>2633</v>
      </c>
      <c r="J657" s="82" t="s">
        <v>2634</v>
      </c>
      <c r="K657" s="84">
        <v>1220</v>
      </c>
      <c r="L657" s="82" t="s">
        <v>2635</v>
      </c>
      <c r="M657" s="86">
        <v>41493</v>
      </c>
      <c r="N657" s="86">
        <v>41528</v>
      </c>
      <c r="O657" s="86" t="s">
        <v>2247</v>
      </c>
      <c r="P657" s="84">
        <v>1220</v>
      </c>
    </row>
    <row r="658" spans="1:16" s="87" customFormat="1" ht="24" customHeight="1">
      <c r="A658" s="93" t="s">
        <v>2636</v>
      </c>
      <c r="B658" s="270" t="s">
        <v>1894</v>
      </c>
      <c r="C658" s="96" t="s">
        <v>1895</v>
      </c>
      <c r="D658" s="96" t="s">
        <v>1896</v>
      </c>
      <c r="E658" s="93" t="s">
        <v>2637</v>
      </c>
      <c r="F658" s="93" t="s">
        <v>2638</v>
      </c>
      <c r="G658" s="74">
        <v>23</v>
      </c>
      <c r="H658" s="81" t="str">
        <f>VLOOKUP(G658,SCELTACONTRAENTE!$A$1:$B$18,2,0)</f>
        <v>23-AFFIDAMENTO IN ECONOMIA - AFFIDAMENTO DIRETTO</v>
      </c>
      <c r="I658" s="275" t="s">
        <v>1894</v>
      </c>
      <c r="J658" s="82" t="s">
        <v>2639</v>
      </c>
      <c r="K658" s="84">
        <v>1800</v>
      </c>
      <c r="L658" s="292">
        <v>40732</v>
      </c>
      <c r="M658" s="86">
        <v>40744</v>
      </c>
      <c r="N658" s="86">
        <v>40758</v>
      </c>
      <c r="O658" s="86" t="s">
        <v>2640</v>
      </c>
      <c r="P658" s="84">
        <v>1800</v>
      </c>
    </row>
    <row r="659" spans="1:16" s="87" customFormat="1" ht="24" customHeight="1">
      <c r="A659" s="93" t="s">
        <v>2641</v>
      </c>
      <c r="B659" s="270" t="s">
        <v>1894</v>
      </c>
      <c r="C659" s="96" t="s">
        <v>1895</v>
      </c>
      <c r="D659" s="96" t="s">
        <v>1896</v>
      </c>
      <c r="E659" s="93" t="s">
        <v>2622</v>
      </c>
      <c r="F659" s="93" t="s">
        <v>2623</v>
      </c>
      <c r="G659" s="74">
        <v>23</v>
      </c>
      <c r="H659" s="81" t="str">
        <f>VLOOKUP(G659,SCELTACONTRAENTE!$A$1:$B$18,2,0)</f>
        <v>23-AFFIDAMENTO IN ECONOMIA - AFFIDAMENTO DIRETTO</v>
      </c>
      <c r="I659" s="275" t="s">
        <v>2624</v>
      </c>
      <c r="J659" s="82" t="s">
        <v>2642</v>
      </c>
      <c r="K659" s="84">
        <v>600</v>
      </c>
      <c r="L659" s="292">
        <v>41519</v>
      </c>
      <c r="M659" s="86">
        <v>41519</v>
      </c>
      <c r="N659" s="86">
        <v>41523</v>
      </c>
      <c r="O659" s="86" t="s">
        <v>2626</v>
      </c>
      <c r="P659" s="84">
        <v>600</v>
      </c>
    </row>
    <row r="660" spans="1:16" s="87" customFormat="1" ht="24" customHeight="1">
      <c r="A660" s="93" t="s">
        <v>2643</v>
      </c>
      <c r="B660" s="270" t="s">
        <v>1894</v>
      </c>
      <c r="C660" s="96" t="s">
        <v>1895</v>
      </c>
      <c r="D660" s="96" t="s">
        <v>1896</v>
      </c>
      <c r="E660" s="93" t="s">
        <v>2622</v>
      </c>
      <c r="F660" s="93" t="s">
        <v>2623</v>
      </c>
      <c r="G660" s="74">
        <v>23</v>
      </c>
      <c r="H660" s="81" t="str">
        <f>VLOOKUP(G660,SCELTACONTRAENTE!$A$1:$B$18,2,0)</f>
        <v>23-AFFIDAMENTO IN ECONOMIA - AFFIDAMENTO DIRETTO</v>
      </c>
      <c r="I660" s="275" t="s">
        <v>2624</v>
      </c>
      <c r="J660" s="82" t="s">
        <v>2642</v>
      </c>
      <c r="K660" s="84">
        <v>5424.55</v>
      </c>
      <c r="L660" s="288">
        <v>41519</v>
      </c>
      <c r="M660" s="86">
        <v>41524</v>
      </c>
      <c r="N660" s="86">
        <v>41532</v>
      </c>
      <c r="O660" s="86" t="s">
        <v>2626</v>
      </c>
      <c r="P660" s="84">
        <v>5424.55</v>
      </c>
    </row>
    <row r="661" spans="1:16" s="87" customFormat="1" ht="24" customHeight="1">
      <c r="A661" s="93" t="s">
        <v>2644</v>
      </c>
      <c r="B661" s="270" t="s">
        <v>1894</v>
      </c>
      <c r="C661" s="96" t="s">
        <v>1895</v>
      </c>
      <c r="D661" s="96" t="s">
        <v>1896</v>
      </c>
      <c r="E661" s="93" t="s">
        <v>2201</v>
      </c>
      <c r="F661" s="93" t="s">
        <v>2015</v>
      </c>
      <c r="G661" s="74">
        <v>23</v>
      </c>
      <c r="H661" s="81" t="str">
        <f>VLOOKUP(G661,SCELTACONTRAENTE!$A$1:$B$18,2,0)</f>
        <v>23-AFFIDAMENTO IN ECONOMIA - AFFIDAMENTO DIRETTO</v>
      </c>
      <c r="I661" s="275" t="s">
        <v>1894</v>
      </c>
      <c r="J661" s="82" t="s">
        <v>2645</v>
      </c>
      <c r="K661" s="84">
        <v>118.67</v>
      </c>
      <c r="L661" s="292">
        <v>41523</v>
      </c>
      <c r="M661" s="86">
        <v>41523</v>
      </c>
      <c r="N661" s="86">
        <v>41533</v>
      </c>
      <c r="O661" s="86" t="s">
        <v>2206</v>
      </c>
      <c r="P661" s="84">
        <v>118.67</v>
      </c>
    </row>
    <row r="662" spans="1:16" s="87" customFormat="1" ht="24" customHeight="1">
      <c r="A662" s="93" t="s">
        <v>2646</v>
      </c>
      <c r="B662" s="270" t="s">
        <v>1894</v>
      </c>
      <c r="C662" s="96" t="s">
        <v>1895</v>
      </c>
      <c r="D662" s="96" t="s">
        <v>1896</v>
      </c>
      <c r="E662" s="93" t="s">
        <v>2622</v>
      </c>
      <c r="F662" s="93" t="s">
        <v>2623</v>
      </c>
      <c r="G662" s="74">
        <v>23</v>
      </c>
      <c r="H662" s="81" t="str">
        <f>VLOOKUP(G662,SCELTACONTRAENTE!$A$1:$B$18,2,0)</f>
        <v>23-AFFIDAMENTO IN ECONOMIA - AFFIDAMENTO DIRETTO</v>
      </c>
      <c r="I662" s="275" t="s">
        <v>1894</v>
      </c>
      <c r="J662" s="82" t="s">
        <v>2647</v>
      </c>
      <c r="K662" s="84">
        <v>1818.18</v>
      </c>
      <c r="L662" s="292">
        <v>41522</v>
      </c>
      <c r="M662" s="86">
        <v>41522</v>
      </c>
      <c r="N662" s="86">
        <v>41531</v>
      </c>
      <c r="O662" s="86" t="s">
        <v>2626</v>
      </c>
      <c r="P662" s="84">
        <v>1818.18</v>
      </c>
    </row>
    <row r="663" spans="1:16" s="87" customFormat="1" ht="24" customHeight="1">
      <c r="A663" s="93" t="s">
        <v>2648</v>
      </c>
      <c r="B663" s="270" t="s">
        <v>1894</v>
      </c>
      <c r="C663" s="96" t="s">
        <v>1895</v>
      </c>
      <c r="D663" s="96" t="s">
        <v>1896</v>
      </c>
      <c r="E663" s="93" t="s">
        <v>2201</v>
      </c>
      <c r="F663" s="93" t="s">
        <v>1993</v>
      </c>
      <c r="G663" s="74">
        <v>23</v>
      </c>
      <c r="H663" s="81" t="str">
        <f>VLOOKUP(G663,SCELTACONTRAENTE!$A$1:$B$18,2,0)</f>
        <v>23-AFFIDAMENTO IN ECONOMIA - AFFIDAMENTO DIRETTO</v>
      </c>
      <c r="I663" s="275" t="s">
        <v>1894</v>
      </c>
      <c r="J663" s="82" t="s">
        <v>2192</v>
      </c>
      <c r="K663" s="84">
        <v>1053.5</v>
      </c>
      <c r="L663" s="292">
        <v>40634</v>
      </c>
      <c r="M663" s="86">
        <v>41518</v>
      </c>
      <c r="N663" s="86">
        <v>41573</v>
      </c>
      <c r="O663" s="86" t="s">
        <v>2206</v>
      </c>
      <c r="P663" s="84">
        <v>1053.5</v>
      </c>
    </row>
    <row r="664" spans="1:16" s="87" customFormat="1" ht="24" customHeight="1">
      <c r="A664" s="93" t="s">
        <v>2649</v>
      </c>
      <c r="B664" s="270" t="s">
        <v>1894</v>
      </c>
      <c r="C664" s="96" t="s">
        <v>1895</v>
      </c>
      <c r="D664" s="96" t="s">
        <v>1896</v>
      </c>
      <c r="E664" s="93" t="s">
        <v>2650</v>
      </c>
      <c r="F664" s="94" t="s">
        <v>2651</v>
      </c>
      <c r="G664" s="74">
        <v>23</v>
      </c>
      <c r="H664" s="81" t="str">
        <f>VLOOKUP(G664,SCELTACONTRAENTE!$A$1:$B$18,2,0)</f>
        <v>23-AFFIDAMENTO IN ECONOMIA - AFFIDAMENTO DIRETTO</v>
      </c>
      <c r="I664" s="275" t="s">
        <v>1894</v>
      </c>
      <c r="J664" s="82" t="s">
        <v>2652</v>
      </c>
      <c r="K664" s="84">
        <v>7272.73</v>
      </c>
      <c r="L664" s="292">
        <v>41507</v>
      </c>
      <c r="M664" s="86">
        <v>41507</v>
      </c>
      <c r="N664" s="86">
        <v>41520</v>
      </c>
      <c r="O664" s="86" t="s">
        <v>2653</v>
      </c>
      <c r="P664" s="84"/>
    </row>
    <row r="665" spans="1:16" s="87" customFormat="1" ht="24" customHeight="1">
      <c r="A665" s="93" t="s">
        <v>2654</v>
      </c>
      <c r="B665" s="270" t="s">
        <v>1894</v>
      </c>
      <c r="C665" s="96" t="s">
        <v>1895</v>
      </c>
      <c r="D665" s="96" t="s">
        <v>1896</v>
      </c>
      <c r="E665" s="93" t="s">
        <v>2655</v>
      </c>
      <c r="F665" s="93" t="s">
        <v>2656</v>
      </c>
      <c r="G665" s="74">
        <v>23</v>
      </c>
      <c r="H665" s="81" t="str">
        <f>VLOOKUP(G665,SCELTACONTRAENTE!$A$1:$B$18,2,0)</f>
        <v>23-AFFIDAMENTO IN ECONOMIA - AFFIDAMENTO DIRETTO</v>
      </c>
      <c r="I665" s="275" t="s">
        <v>1894</v>
      </c>
      <c r="J665" s="82" t="s">
        <v>2657</v>
      </c>
      <c r="K665" s="84">
        <v>1923.08</v>
      </c>
      <c r="L665" s="292">
        <v>41520</v>
      </c>
      <c r="M665" s="86">
        <v>41520</v>
      </c>
      <c r="N665" s="86">
        <v>41530</v>
      </c>
      <c r="O665" s="86" t="s">
        <v>2658</v>
      </c>
      <c r="P665" s="84">
        <v>1923.08</v>
      </c>
    </row>
    <row r="666" spans="1:16" s="87" customFormat="1" ht="24" customHeight="1">
      <c r="A666" s="93" t="s">
        <v>2659</v>
      </c>
      <c r="B666" s="270" t="s">
        <v>1894</v>
      </c>
      <c r="C666" s="96" t="s">
        <v>1895</v>
      </c>
      <c r="D666" s="96" t="s">
        <v>1896</v>
      </c>
      <c r="E666" s="93" t="s">
        <v>2660</v>
      </c>
      <c r="F666" s="93" t="s">
        <v>2661</v>
      </c>
      <c r="G666" s="74">
        <v>23</v>
      </c>
      <c r="H666" s="81" t="str">
        <f>VLOOKUP(G666,SCELTACONTRAENTE!$A$1:$B$18,2,0)</f>
        <v>23-AFFIDAMENTO IN ECONOMIA - AFFIDAMENTO DIRETTO</v>
      </c>
      <c r="I666" s="275" t="s">
        <v>1894</v>
      </c>
      <c r="J666" s="82" t="s">
        <v>2662</v>
      </c>
      <c r="K666" s="84">
        <v>991.8</v>
      </c>
      <c r="L666" s="292">
        <v>41451</v>
      </c>
      <c r="M666" s="86">
        <v>41451</v>
      </c>
      <c r="N666" s="86">
        <v>41571</v>
      </c>
      <c r="O666" s="86" t="s">
        <v>2663</v>
      </c>
      <c r="P666" s="84">
        <v>991.8</v>
      </c>
    </row>
    <row r="667" spans="1:16" s="87" customFormat="1" ht="24" customHeight="1">
      <c r="A667" s="93" t="s">
        <v>2664</v>
      </c>
      <c r="B667" s="270" t="s">
        <v>1894</v>
      </c>
      <c r="C667" s="96" t="s">
        <v>1895</v>
      </c>
      <c r="D667" s="96" t="s">
        <v>1896</v>
      </c>
      <c r="E667" s="93" t="s">
        <v>2238</v>
      </c>
      <c r="F667" s="93" t="s">
        <v>1983</v>
      </c>
      <c r="G667" s="74">
        <v>23</v>
      </c>
      <c r="H667" s="81" t="str">
        <f>VLOOKUP(G667,SCELTACONTRAENTE!$A$1:$B$18,2,0)</f>
        <v>23-AFFIDAMENTO IN ECONOMIA - AFFIDAMENTO DIRETTO</v>
      </c>
      <c r="I667" s="275" t="s">
        <v>1894</v>
      </c>
      <c r="J667" s="82" t="s">
        <v>2665</v>
      </c>
      <c r="K667" s="84">
        <v>1228.5</v>
      </c>
      <c r="L667" s="292">
        <v>41457</v>
      </c>
      <c r="M667" s="86">
        <v>41460</v>
      </c>
      <c r="N667" s="86">
        <v>41513</v>
      </c>
      <c r="O667" s="86" t="s">
        <v>2666</v>
      </c>
      <c r="P667" s="84"/>
    </row>
    <row r="668" spans="1:16" s="87" customFormat="1" ht="24" customHeight="1">
      <c r="A668" s="93" t="s">
        <v>2667</v>
      </c>
      <c r="B668" s="270" t="s">
        <v>1894</v>
      </c>
      <c r="C668" s="96" t="s">
        <v>1895</v>
      </c>
      <c r="D668" s="96" t="s">
        <v>1896</v>
      </c>
      <c r="E668" s="93" t="s">
        <v>2668</v>
      </c>
      <c r="F668" s="93" t="s">
        <v>2669</v>
      </c>
      <c r="G668" s="74">
        <v>23</v>
      </c>
      <c r="H668" s="81" t="str">
        <f>VLOOKUP(G668,SCELTACONTRAENTE!$A$1:$B$18,2,0)</f>
        <v>23-AFFIDAMENTO IN ECONOMIA - AFFIDAMENTO DIRETTO</v>
      </c>
      <c r="I668" s="275" t="s">
        <v>2670</v>
      </c>
      <c r="J668" s="82" t="s">
        <v>2671</v>
      </c>
      <c r="K668" s="84">
        <v>1545.45</v>
      </c>
      <c r="L668" s="292">
        <v>41274</v>
      </c>
      <c r="M668" s="86">
        <v>41274</v>
      </c>
      <c r="N668" s="86">
        <v>41511</v>
      </c>
      <c r="O668" s="86" t="s">
        <v>2672</v>
      </c>
      <c r="P668" s="84">
        <v>1545.45</v>
      </c>
    </row>
    <row r="669" spans="1:16" s="87" customFormat="1" ht="24" customHeight="1">
      <c r="A669" s="93" t="s">
        <v>2673</v>
      </c>
      <c r="B669" s="270" t="s">
        <v>1894</v>
      </c>
      <c r="C669" s="96" t="s">
        <v>1895</v>
      </c>
      <c r="D669" s="96" t="s">
        <v>1896</v>
      </c>
      <c r="E669" s="93" t="s">
        <v>2674</v>
      </c>
      <c r="F669" s="93" t="s">
        <v>2675</v>
      </c>
      <c r="G669" s="74">
        <v>23</v>
      </c>
      <c r="H669" s="81" t="str">
        <f>VLOOKUP(G669,SCELTACONTRAENTE!$A$1:$B$18,2,0)</f>
        <v>23-AFFIDAMENTO IN ECONOMIA - AFFIDAMENTO DIRETTO</v>
      </c>
      <c r="I669" s="275" t="s">
        <v>2676</v>
      </c>
      <c r="J669" s="82" t="s">
        <v>2677</v>
      </c>
      <c r="K669" s="84">
        <v>2583</v>
      </c>
      <c r="L669" s="292">
        <v>41624</v>
      </c>
      <c r="M669" s="86">
        <v>41624</v>
      </c>
      <c r="N669" s="86">
        <v>41639</v>
      </c>
      <c r="O669" s="86" t="s">
        <v>2678</v>
      </c>
      <c r="P669" s="84"/>
    </row>
    <row r="670" spans="1:16" s="87" customFormat="1" ht="24" customHeight="1">
      <c r="A670" s="93" t="s">
        <v>2679</v>
      </c>
      <c r="B670" s="270" t="s">
        <v>1894</v>
      </c>
      <c r="C670" s="96" t="s">
        <v>1895</v>
      </c>
      <c r="D670" s="96" t="s">
        <v>1896</v>
      </c>
      <c r="E670" s="93" t="s">
        <v>2680</v>
      </c>
      <c r="F670" s="93" t="s">
        <v>2681</v>
      </c>
      <c r="G670" s="74">
        <v>23</v>
      </c>
      <c r="H670" s="81" t="str">
        <f>VLOOKUP(G670,SCELTACONTRAENTE!$A$1:$B$18,2,0)</f>
        <v>23-AFFIDAMENTO IN ECONOMIA - AFFIDAMENTO DIRETTO</v>
      </c>
      <c r="I670" s="275" t="s">
        <v>1894</v>
      </c>
      <c r="J670" s="82" t="s">
        <v>2192</v>
      </c>
      <c r="K670" s="84">
        <v>4499.93</v>
      </c>
      <c r="L670" s="292">
        <v>40634</v>
      </c>
      <c r="M670" s="86">
        <v>41617</v>
      </c>
      <c r="N670" s="86">
        <v>41639</v>
      </c>
      <c r="O670" s="86" t="s">
        <v>2682</v>
      </c>
      <c r="P670" s="84"/>
    </row>
    <row r="671" spans="1:16" s="87" customFormat="1" ht="24" customHeight="1">
      <c r="A671" s="93" t="s">
        <v>2683</v>
      </c>
      <c r="B671" s="270" t="s">
        <v>1894</v>
      </c>
      <c r="C671" s="96" t="s">
        <v>1895</v>
      </c>
      <c r="D671" s="96" t="s">
        <v>1896</v>
      </c>
      <c r="E671" s="93" t="s">
        <v>2660</v>
      </c>
      <c r="F671" s="93" t="s">
        <v>2684</v>
      </c>
      <c r="G671" s="74">
        <v>23</v>
      </c>
      <c r="H671" s="81" t="str">
        <f>VLOOKUP(G671,SCELTACONTRAENTE!$A$1:$B$18,2,0)</f>
        <v>23-AFFIDAMENTO IN ECONOMIA - AFFIDAMENTO DIRETTO</v>
      </c>
      <c r="I671" s="275" t="s">
        <v>2685</v>
      </c>
      <c r="J671" s="82" t="s">
        <v>2686</v>
      </c>
      <c r="K671" s="84">
        <v>3790</v>
      </c>
      <c r="L671" s="292">
        <v>41452</v>
      </c>
      <c r="M671" s="86">
        <v>41452</v>
      </c>
      <c r="N671" s="86">
        <v>41573</v>
      </c>
      <c r="O671" s="86" t="s">
        <v>2663</v>
      </c>
      <c r="P671" s="84">
        <v>3790</v>
      </c>
    </row>
    <row r="672" spans="1:16" s="87" customFormat="1" ht="24" customHeight="1">
      <c r="A672" s="93" t="s">
        <v>2687</v>
      </c>
      <c r="B672" s="270" t="s">
        <v>1894</v>
      </c>
      <c r="C672" s="96" t="s">
        <v>1895</v>
      </c>
      <c r="D672" s="96" t="s">
        <v>1896</v>
      </c>
      <c r="E672" s="93" t="s">
        <v>2688</v>
      </c>
      <c r="F672" s="93" t="s">
        <v>2215</v>
      </c>
      <c r="G672" s="74">
        <v>23</v>
      </c>
      <c r="H672" s="81" t="str">
        <f>VLOOKUP(G672,SCELTACONTRAENTE!$A$1:$B$18,2,0)</f>
        <v>23-AFFIDAMENTO IN ECONOMIA - AFFIDAMENTO DIRETTO</v>
      </c>
      <c r="I672" s="275" t="s">
        <v>2689</v>
      </c>
      <c r="J672" s="275" t="s">
        <v>1894</v>
      </c>
      <c r="K672" s="84">
        <v>401.64</v>
      </c>
      <c r="L672" s="292">
        <v>41631</v>
      </c>
      <c r="M672" s="130" t="s">
        <v>1894</v>
      </c>
      <c r="N672" s="130" t="s">
        <v>1894</v>
      </c>
      <c r="O672" s="86" t="s">
        <v>2206</v>
      </c>
      <c r="P672" s="264" t="s">
        <v>1894</v>
      </c>
    </row>
    <row r="673" spans="1:16" s="87" customFormat="1" ht="24" customHeight="1">
      <c r="A673" s="93" t="s">
        <v>2690</v>
      </c>
      <c r="B673" s="270" t="s">
        <v>1894</v>
      </c>
      <c r="C673" s="96" t="s">
        <v>1895</v>
      </c>
      <c r="D673" s="96" t="s">
        <v>1896</v>
      </c>
      <c r="E673" s="93" t="s">
        <v>2688</v>
      </c>
      <c r="F673" s="93" t="s">
        <v>2215</v>
      </c>
      <c r="G673" s="74">
        <v>23</v>
      </c>
      <c r="H673" s="81" t="str">
        <f>VLOOKUP(G673,SCELTACONTRAENTE!$A$1:$B$18,2,0)</f>
        <v>23-AFFIDAMENTO IN ECONOMIA - AFFIDAMENTO DIRETTO</v>
      </c>
      <c r="I673" s="275" t="s">
        <v>2689</v>
      </c>
      <c r="J673" s="275" t="s">
        <v>1894</v>
      </c>
      <c r="K673" s="84">
        <v>500</v>
      </c>
      <c r="L673" s="292">
        <v>41631</v>
      </c>
      <c r="M673" s="130" t="s">
        <v>1894</v>
      </c>
      <c r="N673" s="130" t="s">
        <v>1894</v>
      </c>
      <c r="O673" s="86" t="s">
        <v>2206</v>
      </c>
      <c r="P673" s="264" t="s">
        <v>1894</v>
      </c>
    </row>
    <row r="674" spans="1:16" s="87" customFormat="1" ht="24" customHeight="1">
      <c r="A674" s="93" t="s">
        <v>2691</v>
      </c>
      <c r="B674" s="270" t="s">
        <v>1894</v>
      </c>
      <c r="C674" s="96" t="s">
        <v>1895</v>
      </c>
      <c r="D674" s="96" t="s">
        <v>1896</v>
      </c>
      <c r="E674" s="93" t="s">
        <v>2692</v>
      </c>
      <c r="F674" s="93" t="s">
        <v>2681</v>
      </c>
      <c r="G674" s="74">
        <v>23</v>
      </c>
      <c r="H674" s="81" t="str">
        <f>VLOOKUP(G674,SCELTACONTRAENTE!$A$1:$B$18,2,0)</f>
        <v>23-AFFIDAMENTO IN ECONOMIA - AFFIDAMENTO DIRETTO</v>
      </c>
      <c r="I674" s="275" t="s">
        <v>2693</v>
      </c>
      <c r="J674" s="275" t="s">
        <v>2192</v>
      </c>
      <c r="K674" s="84">
        <v>6147.55</v>
      </c>
      <c r="L674" s="292">
        <v>40634</v>
      </c>
      <c r="M674" s="130">
        <v>41631</v>
      </c>
      <c r="N674" s="130">
        <v>41639</v>
      </c>
      <c r="O674" s="86" t="s">
        <v>2694</v>
      </c>
      <c r="P674" s="264" t="s">
        <v>1894</v>
      </c>
    </row>
    <row r="675" spans="1:16" s="87" customFormat="1" ht="24" customHeight="1">
      <c r="A675" s="93" t="s">
        <v>2695</v>
      </c>
      <c r="B675" s="270" t="s">
        <v>1894</v>
      </c>
      <c r="C675" s="96" t="s">
        <v>1895</v>
      </c>
      <c r="D675" s="96" t="s">
        <v>1896</v>
      </c>
      <c r="E675" s="93" t="s">
        <v>2201</v>
      </c>
      <c r="F675" s="93" t="s">
        <v>2015</v>
      </c>
      <c r="G675" s="74">
        <v>23</v>
      </c>
      <c r="H675" s="81" t="str">
        <f>VLOOKUP(G675,SCELTACONTRAENTE!$A$1:$B$18,2,0)</f>
        <v>23-AFFIDAMENTO IN ECONOMIA - AFFIDAMENTO DIRETTO</v>
      </c>
      <c r="I675" s="275" t="s">
        <v>1894</v>
      </c>
      <c r="J675" s="275" t="s">
        <v>2696</v>
      </c>
      <c r="K675" s="84">
        <v>1221.24</v>
      </c>
      <c r="L675" s="292">
        <v>41442</v>
      </c>
      <c r="M675" s="130">
        <v>41549</v>
      </c>
      <c r="N675" s="130">
        <v>41577</v>
      </c>
      <c r="O675" s="86" t="s">
        <v>2206</v>
      </c>
      <c r="P675" s="84">
        <v>1221.24</v>
      </c>
    </row>
    <row r="676" spans="1:16" s="87" customFormat="1" ht="24" customHeight="1">
      <c r="A676" s="93" t="s">
        <v>2697</v>
      </c>
      <c r="B676" s="270" t="s">
        <v>1894</v>
      </c>
      <c r="C676" s="96" t="s">
        <v>1895</v>
      </c>
      <c r="D676" s="96" t="s">
        <v>1896</v>
      </c>
      <c r="E676" s="93" t="s">
        <v>2698</v>
      </c>
      <c r="F676" s="93" t="s">
        <v>2699</v>
      </c>
      <c r="G676" s="74">
        <v>23</v>
      </c>
      <c r="H676" s="81" t="str">
        <f>VLOOKUP(G676,SCELTACONTRAENTE!$A$1:$B$18,2,0)</f>
        <v>23-AFFIDAMENTO IN ECONOMIA - AFFIDAMENTO DIRETTO</v>
      </c>
      <c r="I676" s="275" t="s">
        <v>2700</v>
      </c>
      <c r="J676" s="275" t="s">
        <v>2701</v>
      </c>
      <c r="K676" s="84">
        <v>2868.85</v>
      </c>
      <c r="L676" s="292">
        <v>41619</v>
      </c>
      <c r="M676" s="130">
        <v>41619</v>
      </c>
      <c r="N676" s="130">
        <v>41627</v>
      </c>
      <c r="O676" s="86" t="s">
        <v>2702</v>
      </c>
      <c r="P676" s="293" t="s">
        <v>1894</v>
      </c>
    </row>
    <row r="677" spans="1:16" s="87" customFormat="1" ht="24" customHeight="1">
      <c r="A677" s="93" t="s">
        <v>2703</v>
      </c>
      <c r="B677" s="270" t="s">
        <v>1894</v>
      </c>
      <c r="C677" s="96" t="s">
        <v>1895</v>
      </c>
      <c r="D677" s="96" t="s">
        <v>1896</v>
      </c>
      <c r="E677" s="93" t="s">
        <v>2201</v>
      </c>
      <c r="F677" s="93" t="s">
        <v>2015</v>
      </c>
      <c r="G677" s="74">
        <v>23</v>
      </c>
      <c r="H677" s="81" t="str">
        <f>VLOOKUP(G677,SCELTACONTRAENTE!$A$1:$B$18,2,0)</f>
        <v>23-AFFIDAMENTO IN ECONOMIA - AFFIDAMENTO DIRETTO</v>
      </c>
      <c r="I677" s="275" t="s">
        <v>1894</v>
      </c>
      <c r="J677" s="275" t="s">
        <v>2696</v>
      </c>
      <c r="K677" s="84">
        <v>106.99</v>
      </c>
      <c r="L677" s="292">
        <v>41442</v>
      </c>
      <c r="M677" s="130">
        <v>41455</v>
      </c>
      <c r="N677" s="130">
        <v>41455</v>
      </c>
      <c r="O677" s="86" t="s">
        <v>2206</v>
      </c>
      <c r="P677" s="84">
        <v>106.99</v>
      </c>
    </row>
    <row r="678" spans="1:16" s="87" customFormat="1" ht="24" customHeight="1">
      <c r="A678" s="93" t="s">
        <v>2704</v>
      </c>
      <c r="B678" s="270" t="s">
        <v>1894</v>
      </c>
      <c r="C678" s="96" t="s">
        <v>1895</v>
      </c>
      <c r="D678" s="96" t="s">
        <v>1896</v>
      </c>
      <c r="E678" s="93" t="s">
        <v>2201</v>
      </c>
      <c r="F678" s="93" t="s">
        <v>2705</v>
      </c>
      <c r="G678" s="74">
        <v>23</v>
      </c>
      <c r="H678" s="81" t="str">
        <f>VLOOKUP(G678,SCELTACONTRAENTE!$A$1:$B$18,2,0)</f>
        <v>23-AFFIDAMENTO IN ECONOMIA - AFFIDAMENTO DIRETTO</v>
      </c>
      <c r="I678" s="275" t="s">
        <v>1894</v>
      </c>
      <c r="J678" s="275" t="s">
        <v>2192</v>
      </c>
      <c r="K678" s="84">
        <v>1012.25</v>
      </c>
      <c r="L678" s="292">
        <v>40634</v>
      </c>
      <c r="M678" s="130">
        <v>41594</v>
      </c>
      <c r="N678" s="130">
        <v>41595</v>
      </c>
      <c r="O678" s="86" t="s">
        <v>2206</v>
      </c>
      <c r="P678" s="84">
        <v>1012.25</v>
      </c>
    </row>
    <row r="679" spans="1:16" s="87" customFormat="1" ht="24" customHeight="1">
      <c r="A679" s="93" t="s">
        <v>2706</v>
      </c>
      <c r="B679" s="270" t="s">
        <v>1894</v>
      </c>
      <c r="C679" s="96" t="s">
        <v>1895</v>
      </c>
      <c r="D679" s="96" t="s">
        <v>1896</v>
      </c>
      <c r="E679" s="94" t="s">
        <v>2707</v>
      </c>
      <c r="F679" s="93" t="s">
        <v>2708</v>
      </c>
      <c r="G679" s="74">
        <v>4</v>
      </c>
      <c r="H679" s="81" t="str">
        <f>VLOOKUP(G679,SCELTACONTRAENTE!$A$1:$B$18,2,0)</f>
        <v>04-PROCEDURA NEGOZIATA SENZA PREVIA PUBBLICAZIONE DEL BANDO</v>
      </c>
      <c r="I679" s="275" t="s">
        <v>1894</v>
      </c>
      <c r="J679" s="275" t="s">
        <v>1894</v>
      </c>
      <c r="K679" s="294" t="s">
        <v>1894</v>
      </c>
      <c r="L679" s="271" t="s">
        <v>1894</v>
      </c>
      <c r="M679" s="130" t="s">
        <v>1894</v>
      </c>
      <c r="N679" s="130" t="s">
        <v>1894</v>
      </c>
      <c r="O679" s="130" t="s">
        <v>1894</v>
      </c>
      <c r="P679" s="264" t="s">
        <v>1894</v>
      </c>
    </row>
    <row r="680" spans="1:16" s="87" customFormat="1" ht="63.75" customHeight="1">
      <c r="A680" s="21" t="s">
        <v>2709</v>
      </c>
      <c r="B680" s="73" t="s">
        <v>2710</v>
      </c>
      <c r="C680" s="73" t="s">
        <v>2711</v>
      </c>
      <c r="D680" s="73" t="s">
        <v>2712</v>
      </c>
      <c r="E680" s="73" t="s">
        <v>2713</v>
      </c>
      <c r="F680" s="73" t="s">
        <v>2714</v>
      </c>
      <c r="G680" s="74">
        <v>40</v>
      </c>
      <c r="H680" s="81" t="s">
        <v>2715</v>
      </c>
      <c r="I680" s="82" t="s">
        <v>2716</v>
      </c>
      <c r="J680" s="82" t="s">
        <v>2717</v>
      </c>
      <c r="K680" s="295">
        <v>463.54</v>
      </c>
      <c r="L680" s="85">
        <v>41291</v>
      </c>
      <c r="M680" s="86">
        <v>41294</v>
      </c>
      <c r="N680" s="86">
        <v>41308</v>
      </c>
      <c r="O680" s="21" t="s">
        <v>2718</v>
      </c>
      <c r="P680" s="287" t="s">
        <v>2719</v>
      </c>
    </row>
    <row r="681" spans="1:16" s="87" customFormat="1" ht="69" customHeight="1">
      <c r="A681" s="21" t="s">
        <v>2720</v>
      </c>
      <c r="B681" s="73" t="s">
        <v>2710</v>
      </c>
      <c r="C681" s="73" t="s">
        <v>2711</v>
      </c>
      <c r="D681" s="73" t="s">
        <v>2721</v>
      </c>
      <c r="E681" s="73" t="s">
        <v>2713</v>
      </c>
      <c r="F681" s="73" t="s">
        <v>2722</v>
      </c>
      <c r="G681" s="74">
        <v>23</v>
      </c>
      <c r="H681" s="81" t="str">
        <f>VLOOKUP(G681,SCELTACONTRAENTE!$A$1:$B$18,2,0)</f>
        <v>23-AFFIDAMENTO IN ECONOMIA - AFFIDAMENTO DIRETTO</v>
      </c>
      <c r="I681" s="82" t="s">
        <v>2723</v>
      </c>
      <c r="J681" s="100" t="s">
        <v>2724</v>
      </c>
      <c r="K681" s="296">
        <v>708</v>
      </c>
      <c r="L681" s="85">
        <v>41299</v>
      </c>
      <c r="M681" s="86">
        <v>41301</v>
      </c>
      <c r="N681" s="86">
        <v>41318</v>
      </c>
      <c r="O681" s="21" t="s">
        <v>2725</v>
      </c>
      <c r="P681" s="287" t="s">
        <v>2726</v>
      </c>
    </row>
    <row r="682" spans="1:16" s="87" customFormat="1" ht="60.75" customHeight="1">
      <c r="A682" s="73" t="s">
        <v>2727</v>
      </c>
      <c r="B682" s="73" t="s">
        <v>2710</v>
      </c>
      <c r="C682" s="73" t="s">
        <v>2711</v>
      </c>
      <c r="D682" s="93" t="s">
        <v>2721</v>
      </c>
      <c r="E682" s="73" t="s">
        <v>2728</v>
      </c>
      <c r="F682" s="73" t="s">
        <v>2729</v>
      </c>
      <c r="G682" s="74">
        <v>23</v>
      </c>
      <c r="H682" s="81" t="str">
        <f>VLOOKUP(G682,SCELTACONTRAENTE!$A$1:$B$18,2,0)</f>
        <v>23-AFFIDAMENTO IN ECONOMIA - AFFIDAMENTO DIRETTO</v>
      </c>
      <c r="I682" s="73"/>
      <c r="J682" s="82" t="s">
        <v>2730</v>
      </c>
      <c r="K682" s="297">
        <v>36</v>
      </c>
      <c r="L682" s="85">
        <v>41302</v>
      </c>
      <c r="M682" s="86">
        <v>41302</v>
      </c>
      <c r="N682" s="86"/>
      <c r="O682" s="21" t="s">
        <v>2725</v>
      </c>
      <c r="P682" s="287" t="s">
        <v>2731</v>
      </c>
    </row>
    <row r="683" spans="1:16" s="87" customFormat="1" ht="38.25" customHeight="1">
      <c r="A683" s="73" t="s">
        <v>2732</v>
      </c>
      <c r="B683" s="73" t="s">
        <v>2710</v>
      </c>
      <c r="C683" s="73" t="s">
        <v>2711</v>
      </c>
      <c r="D683" s="93" t="s">
        <v>2721</v>
      </c>
      <c r="E683" s="93" t="s">
        <v>2733</v>
      </c>
      <c r="F683" s="93" t="s">
        <v>2734</v>
      </c>
      <c r="G683" s="74">
        <v>23</v>
      </c>
      <c r="H683" s="81" t="str">
        <f>VLOOKUP(G683,SCELTACONTRAENTE!$A$1:$B$18,2,0)</f>
        <v>23-AFFIDAMENTO IN ECONOMIA - AFFIDAMENTO DIRETTO</v>
      </c>
      <c r="I683" s="93"/>
      <c r="J683" s="82" t="s">
        <v>2735</v>
      </c>
      <c r="K683" s="296">
        <v>220.91</v>
      </c>
      <c r="L683" s="85">
        <v>41284</v>
      </c>
      <c r="M683" s="86" t="s">
        <v>2736</v>
      </c>
      <c r="N683" s="86">
        <v>41286</v>
      </c>
      <c r="O683" s="73" t="s">
        <v>2737</v>
      </c>
      <c r="P683" s="287" t="s">
        <v>2738</v>
      </c>
    </row>
    <row r="684" spans="1:16" s="87" customFormat="1" ht="32.25" customHeight="1">
      <c r="A684" s="73" t="s">
        <v>2739</v>
      </c>
      <c r="B684" s="73" t="s">
        <v>2710</v>
      </c>
      <c r="C684" s="73" t="s">
        <v>2711</v>
      </c>
      <c r="D684" s="93" t="s">
        <v>2721</v>
      </c>
      <c r="E684" s="93" t="s">
        <v>2733</v>
      </c>
      <c r="F684" s="93" t="s">
        <v>2734</v>
      </c>
      <c r="G684" s="74">
        <v>23</v>
      </c>
      <c r="H684" s="81" t="str">
        <f>VLOOKUP(G684,SCELTACONTRAENTE!$A$1:$B$18,2,0)</f>
        <v>23-AFFIDAMENTO IN ECONOMIA - AFFIDAMENTO DIRETTO</v>
      </c>
      <c r="I684" s="93"/>
      <c r="J684" s="82" t="s">
        <v>2740</v>
      </c>
      <c r="K684" s="296">
        <v>222.73</v>
      </c>
      <c r="L684" s="85">
        <v>41285</v>
      </c>
      <c r="M684" s="86">
        <v>-620535</v>
      </c>
      <c r="N684" s="86">
        <v>41287</v>
      </c>
      <c r="O684" s="73" t="s">
        <v>2737</v>
      </c>
      <c r="P684" s="287" t="s">
        <v>2741</v>
      </c>
    </row>
    <row r="685" spans="1:16" s="87" customFormat="1" ht="37.5" customHeight="1">
      <c r="A685" s="21" t="s">
        <v>2742</v>
      </c>
      <c r="B685" s="21" t="s">
        <v>2710</v>
      </c>
      <c r="C685" s="73" t="s">
        <v>2711</v>
      </c>
      <c r="D685" s="93" t="s">
        <v>2721</v>
      </c>
      <c r="E685" s="93" t="s">
        <v>2743</v>
      </c>
      <c r="F685" s="93" t="s">
        <v>2744</v>
      </c>
      <c r="G685" s="74">
        <v>23</v>
      </c>
      <c r="H685" s="81" t="str">
        <f>VLOOKUP(G685,SCELTACONTRAENTE!$A$1:$B$18,2,0)</f>
        <v>23-AFFIDAMENTO IN ECONOMIA - AFFIDAMENTO DIRETTO</v>
      </c>
      <c r="I685" s="93"/>
      <c r="J685" s="82" t="s">
        <v>2745</v>
      </c>
      <c r="K685" s="296">
        <v>96.15</v>
      </c>
      <c r="L685" s="85">
        <v>41291</v>
      </c>
      <c r="M685" s="86">
        <v>41295</v>
      </c>
      <c r="N685" s="86">
        <v>41295</v>
      </c>
      <c r="O685" s="73" t="s">
        <v>2737</v>
      </c>
      <c r="P685" s="287" t="s">
        <v>2746</v>
      </c>
    </row>
    <row r="686" spans="1:16" s="87" customFormat="1" ht="38.25" customHeight="1">
      <c r="A686" s="97" t="s">
        <v>2747</v>
      </c>
      <c r="B686" s="97" t="s">
        <v>2710</v>
      </c>
      <c r="C686" s="73" t="s">
        <v>2711</v>
      </c>
      <c r="D686" s="73" t="s">
        <v>2748</v>
      </c>
      <c r="E686" s="93" t="s">
        <v>2749</v>
      </c>
      <c r="F686" s="73" t="s">
        <v>2750</v>
      </c>
      <c r="G686" s="74">
        <v>40</v>
      </c>
      <c r="H686" s="81" t="s">
        <v>2715</v>
      </c>
      <c r="I686" s="93" t="s">
        <v>2751</v>
      </c>
      <c r="J686" s="82" t="s">
        <v>2752</v>
      </c>
      <c r="K686" s="296">
        <v>406.9</v>
      </c>
      <c r="L686" s="85">
        <v>41381</v>
      </c>
      <c r="M686" s="86">
        <v>41381</v>
      </c>
      <c r="N686" s="86">
        <v>41582</v>
      </c>
      <c r="O686" s="21" t="s">
        <v>2725</v>
      </c>
      <c r="P686" s="287" t="s">
        <v>2753</v>
      </c>
    </row>
    <row r="687" spans="1:16" s="87" customFormat="1" ht="47.25" customHeight="1">
      <c r="A687" s="93" t="s">
        <v>2754</v>
      </c>
      <c r="B687" s="93" t="s">
        <v>2710</v>
      </c>
      <c r="C687" s="73" t="s">
        <v>2711</v>
      </c>
      <c r="D687" s="93" t="s">
        <v>2721</v>
      </c>
      <c r="E687" s="93" t="s">
        <v>2755</v>
      </c>
      <c r="F687" s="73" t="s">
        <v>2756</v>
      </c>
      <c r="G687" s="74">
        <v>23</v>
      </c>
      <c r="H687" s="81" t="str">
        <f>VLOOKUP(G687,SCELTACONTRAENTE!$A$1:$B$18,2,0)</f>
        <v>23-AFFIDAMENTO IN ECONOMIA - AFFIDAMENTO DIRETTO</v>
      </c>
      <c r="I687" s="82"/>
      <c r="J687" s="82" t="s">
        <v>2757</v>
      </c>
      <c r="K687" s="296">
        <v>300</v>
      </c>
      <c r="L687" s="85">
        <v>41380</v>
      </c>
      <c r="M687" s="86">
        <v>41389</v>
      </c>
      <c r="N687" s="86">
        <v>41389</v>
      </c>
      <c r="O687" s="21" t="s">
        <v>2725</v>
      </c>
      <c r="P687" s="287" t="s">
        <v>2758</v>
      </c>
    </row>
    <row r="688" spans="1:16" s="87" customFormat="1" ht="45.75" customHeight="1">
      <c r="A688" s="93" t="s">
        <v>2759</v>
      </c>
      <c r="B688" s="93" t="s">
        <v>2710</v>
      </c>
      <c r="C688" s="73" t="s">
        <v>2711</v>
      </c>
      <c r="D688" s="93" t="s">
        <v>2721</v>
      </c>
      <c r="E688" s="93" t="s">
        <v>2755</v>
      </c>
      <c r="F688" s="73" t="s">
        <v>2760</v>
      </c>
      <c r="G688" s="74">
        <v>23</v>
      </c>
      <c r="H688" s="81" t="str">
        <f>VLOOKUP(G688,SCELTACONTRAENTE!$A$1:$B$18,2,0)</f>
        <v>23-AFFIDAMENTO IN ECONOMIA - AFFIDAMENTO DIRETTO</v>
      </c>
      <c r="I688" s="82"/>
      <c r="J688" s="82" t="s">
        <v>2761</v>
      </c>
      <c r="K688" s="296">
        <v>500</v>
      </c>
      <c r="L688" s="82" t="s">
        <v>2761</v>
      </c>
      <c r="M688" s="86">
        <v>41389</v>
      </c>
      <c r="N688" s="86">
        <v>41389</v>
      </c>
      <c r="O688" s="21" t="s">
        <v>2725</v>
      </c>
      <c r="P688" s="287" t="s">
        <v>564</v>
      </c>
    </row>
    <row r="689" spans="1:16" s="87" customFormat="1" ht="47.25" customHeight="1">
      <c r="A689" s="93" t="s">
        <v>2762</v>
      </c>
      <c r="B689" s="93" t="s">
        <v>2710</v>
      </c>
      <c r="C689" s="73" t="s">
        <v>2711</v>
      </c>
      <c r="D689" s="93" t="s">
        <v>2721</v>
      </c>
      <c r="E689" s="93" t="s">
        <v>2763</v>
      </c>
      <c r="F689" s="73" t="s">
        <v>2764</v>
      </c>
      <c r="G689" s="74">
        <v>23</v>
      </c>
      <c r="H689" s="81" t="str">
        <f>VLOOKUP(G689,SCELTACONTRAENTE!$A$1:$B$18,2,0)</f>
        <v>23-AFFIDAMENTO IN ECONOMIA - AFFIDAMENTO DIRETTO</v>
      </c>
      <c r="I689" s="82"/>
      <c r="J689" s="82" t="s">
        <v>2765</v>
      </c>
      <c r="K689" s="296">
        <v>371.55</v>
      </c>
      <c r="L689" s="82" t="s">
        <v>2765</v>
      </c>
      <c r="M689" s="86">
        <v>41439</v>
      </c>
      <c r="N689" s="86">
        <v>41443</v>
      </c>
      <c r="O689" s="86" t="s">
        <v>2766</v>
      </c>
      <c r="P689" s="287" t="s">
        <v>2767</v>
      </c>
    </row>
    <row r="690" spans="1:16" s="87" customFormat="1" ht="45" customHeight="1">
      <c r="A690" s="93" t="s">
        <v>2768</v>
      </c>
      <c r="B690" s="93" t="s">
        <v>2710</v>
      </c>
      <c r="C690" s="73" t="s">
        <v>2711</v>
      </c>
      <c r="D690" s="93" t="s">
        <v>2721</v>
      </c>
      <c r="E690" s="93" t="s">
        <v>2769</v>
      </c>
      <c r="F690" s="73" t="s">
        <v>2770</v>
      </c>
      <c r="G690" s="74">
        <v>23</v>
      </c>
      <c r="H690" s="81" t="str">
        <f>VLOOKUP(G690,SCELTACONTRAENTE!$A$1:$B$18,2,0)</f>
        <v>23-AFFIDAMENTO IN ECONOMIA - AFFIDAMENTO DIRETTO</v>
      </c>
      <c r="I690" s="82"/>
      <c r="J690" s="82" t="s">
        <v>2771</v>
      </c>
      <c r="K690" s="298" t="s">
        <v>2772</v>
      </c>
      <c r="L690" s="85"/>
      <c r="M690" s="86">
        <v>41275</v>
      </c>
      <c r="N690" s="86">
        <v>41315</v>
      </c>
      <c r="O690" s="86" t="s">
        <v>2773</v>
      </c>
      <c r="P690" s="287" t="s">
        <v>2772</v>
      </c>
    </row>
    <row r="691" spans="1:16" s="87" customFormat="1" ht="36" customHeight="1">
      <c r="A691" s="93" t="s">
        <v>2774</v>
      </c>
      <c r="B691" s="93" t="s">
        <v>2710</v>
      </c>
      <c r="C691" s="73" t="s">
        <v>2711</v>
      </c>
      <c r="D691" s="93" t="s">
        <v>2721</v>
      </c>
      <c r="E691" s="93" t="s">
        <v>2769</v>
      </c>
      <c r="F691" s="73" t="s">
        <v>2775</v>
      </c>
      <c r="G691" s="74">
        <v>23</v>
      </c>
      <c r="H691" s="81" t="str">
        <f>VLOOKUP(G691,SCELTACONTRAENTE!$A$1:$B$18,2,0)</f>
        <v>23-AFFIDAMENTO IN ECONOMIA - AFFIDAMENTO DIRETTO</v>
      </c>
      <c r="I691" s="82"/>
      <c r="J691" s="82" t="s">
        <v>2771</v>
      </c>
      <c r="K691" s="298" t="s">
        <v>2776</v>
      </c>
      <c r="L691" s="85"/>
      <c r="M691" s="86">
        <v>41316</v>
      </c>
      <c r="N691" s="86">
        <v>41340</v>
      </c>
      <c r="O691" s="73" t="s">
        <v>2773</v>
      </c>
      <c r="P691" s="287" t="s">
        <v>2776</v>
      </c>
    </row>
    <row r="692" spans="1:16" s="87" customFormat="1" ht="36" customHeight="1">
      <c r="A692" s="93" t="s">
        <v>2777</v>
      </c>
      <c r="B692" s="93" t="s">
        <v>2710</v>
      </c>
      <c r="C692" s="73" t="s">
        <v>2711</v>
      </c>
      <c r="D692" s="93" t="s">
        <v>2721</v>
      </c>
      <c r="E692" s="97" t="s">
        <v>2769</v>
      </c>
      <c r="F692" s="73" t="s">
        <v>2778</v>
      </c>
      <c r="G692" s="74">
        <v>23</v>
      </c>
      <c r="H692" s="81" t="str">
        <f>VLOOKUP(G692,SCELTACONTRAENTE!$A$1:$B$18,2,0)</f>
        <v>23-AFFIDAMENTO IN ECONOMIA - AFFIDAMENTO DIRETTO</v>
      </c>
      <c r="I692" s="93"/>
      <c r="J692" s="82" t="s">
        <v>2771</v>
      </c>
      <c r="K692" s="159" t="s">
        <v>2779</v>
      </c>
      <c r="L692" s="85"/>
      <c r="M692" s="86">
        <v>41341</v>
      </c>
      <c r="N692" s="86">
        <v>41373</v>
      </c>
      <c r="O692" s="86" t="s">
        <v>2773</v>
      </c>
      <c r="P692" s="287" t="s">
        <v>2779</v>
      </c>
    </row>
    <row r="693" spans="1:16" s="87" customFormat="1" ht="36" customHeight="1">
      <c r="A693" s="97" t="s">
        <v>2780</v>
      </c>
      <c r="B693" s="93" t="s">
        <v>2710</v>
      </c>
      <c r="C693" s="73" t="s">
        <v>2711</v>
      </c>
      <c r="D693" s="93" t="s">
        <v>2721</v>
      </c>
      <c r="E693" s="97" t="s">
        <v>2769</v>
      </c>
      <c r="F693" s="73" t="s">
        <v>2781</v>
      </c>
      <c r="G693" s="74">
        <v>23</v>
      </c>
      <c r="H693" s="81" t="str">
        <f>VLOOKUP(G693,SCELTACONTRAENTE!$A$1:$B$18,2,0)</f>
        <v>23-AFFIDAMENTO IN ECONOMIA - AFFIDAMENTO DIRETTO</v>
      </c>
      <c r="I693" s="93"/>
      <c r="J693" s="82" t="s">
        <v>2771</v>
      </c>
      <c r="K693" s="159" t="s">
        <v>2782</v>
      </c>
      <c r="L693" s="85"/>
      <c r="M693" s="86">
        <v>41374</v>
      </c>
      <c r="N693" s="86">
        <v>41404</v>
      </c>
      <c r="O693" s="86" t="s">
        <v>2773</v>
      </c>
      <c r="P693" s="287" t="s">
        <v>2782</v>
      </c>
    </row>
    <row r="694" spans="1:16" s="87" customFormat="1" ht="24" customHeight="1">
      <c r="A694" s="93" t="s">
        <v>2783</v>
      </c>
      <c r="B694" s="93" t="s">
        <v>2710</v>
      </c>
      <c r="C694" s="73" t="s">
        <v>2711</v>
      </c>
      <c r="D694" s="93" t="s">
        <v>2721</v>
      </c>
      <c r="E694" s="97" t="s">
        <v>2769</v>
      </c>
      <c r="F694" s="97" t="s">
        <v>2784</v>
      </c>
      <c r="G694" s="74">
        <v>23</v>
      </c>
      <c r="H694" s="81" t="str">
        <f>VLOOKUP(G694,SCELTACONTRAENTE!$A$1:$B$18,2,0)</f>
        <v>23-AFFIDAMENTO IN ECONOMIA - AFFIDAMENTO DIRETTO</v>
      </c>
      <c r="I694" s="93"/>
      <c r="J694" s="82" t="s">
        <v>2771</v>
      </c>
      <c r="K694" s="159" t="s">
        <v>2785</v>
      </c>
      <c r="L694" s="85"/>
      <c r="M694" s="86">
        <v>41436</v>
      </c>
      <c r="N694" s="86">
        <v>41436</v>
      </c>
      <c r="O694" s="86" t="s">
        <v>2773</v>
      </c>
      <c r="P694" s="287" t="s">
        <v>2785</v>
      </c>
    </row>
    <row r="695" spans="1:16" s="87" customFormat="1" ht="36" customHeight="1">
      <c r="A695" s="93" t="s">
        <v>2786</v>
      </c>
      <c r="B695" s="93" t="s">
        <v>2710</v>
      </c>
      <c r="C695" s="93" t="s">
        <v>2711</v>
      </c>
      <c r="D695" s="93" t="s">
        <v>2721</v>
      </c>
      <c r="E695" s="93" t="s">
        <v>2769</v>
      </c>
      <c r="F695" s="96" t="s">
        <v>2787</v>
      </c>
      <c r="G695" s="74">
        <v>23</v>
      </c>
      <c r="H695" s="81" t="str">
        <f>VLOOKUP(G695,SCELTACONTRAENTE!$A$1:$B$18,2,0)</f>
        <v>23-AFFIDAMENTO IN ECONOMIA - AFFIDAMENTO DIRETTO</v>
      </c>
      <c r="I695" s="82"/>
      <c r="J695" s="82" t="s">
        <v>2771</v>
      </c>
      <c r="K695" s="159" t="s">
        <v>2788</v>
      </c>
      <c r="L695" s="85"/>
      <c r="M695" s="86">
        <v>41467</v>
      </c>
      <c r="N695" s="86">
        <v>41466</v>
      </c>
      <c r="O695" s="86" t="s">
        <v>2773</v>
      </c>
      <c r="P695" s="287" t="s">
        <v>2788</v>
      </c>
    </row>
    <row r="696" spans="1:16" s="87" customFormat="1" ht="36" customHeight="1">
      <c r="A696" s="93" t="s">
        <v>2789</v>
      </c>
      <c r="B696" s="93" t="s">
        <v>2710</v>
      </c>
      <c r="C696" s="93" t="s">
        <v>2711</v>
      </c>
      <c r="D696" s="93" t="s">
        <v>2721</v>
      </c>
      <c r="E696" s="93" t="s">
        <v>2769</v>
      </c>
      <c r="F696" s="96" t="s">
        <v>2790</v>
      </c>
      <c r="G696" s="74">
        <v>23</v>
      </c>
      <c r="H696" s="81" t="str">
        <f>VLOOKUP(G696,SCELTACONTRAENTE!$A$1:$B$18,2,0)</f>
        <v>23-AFFIDAMENTO IN ECONOMIA - AFFIDAMENTO DIRETTO</v>
      </c>
      <c r="I696" s="82"/>
      <c r="J696" s="82" t="s">
        <v>2771</v>
      </c>
      <c r="K696" s="159" t="s">
        <v>2791</v>
      </c>
      <c r="L696" s="85"/>
      <c r="M696" s="86">
        <v>41474</v>
      </c>
      <c r="N696" s="86">
        <v>41493</v>
      </c>
      <c r="O696" s="86" t="s">
        <v>2773</v>
      </c>
      <c r="P696" s="287" t="s">
        <v>2791</v>
      </c>
    </row>
    <row r="697" spans="1:16" s="87" customFormat="1" ht="36" customHeight="1">
      <c r="A697" s="268" t="s">
        <v>2792</v>
      </c>
      <c r="B697" s="93" t="s">
        <v>2710</v>
      </c>
      <c r="C697" s="93" t="s">
        <v>2711</v>
      </c>
      <c r="D697" s="93" t="s">
        <v>2721</v>
      </c>
      <c r="E697" s="93" t="s">
        <v>2769</v>
      </c>
      <c r="F697" s="96" t="s">
        <v>2793</v>
      </c>
      <c r="G697" s="74">
        <v>23</v>
      </c>
      <c r="H697" s="81" t="str">
        <f>VLOOKUP(G697,SCELTACONTRAENTE!$A$1:$B$18,2,0)</f>
        <v>23-AFFIDAMENTO IN ECONOMIA - AFFIDAMENTO DIRETTO</v>
      </c>
      <c r="I697" s="93"/>
      <c r="J697" s="82" t="s">
        <v>2771</v>
      </c>
      <c r="K697" s="159" t="s">
        <v>2794</v>
      </c>
      <c r="L697" s="85"/>
      <c r="M697" s="86">
        <v>41496</v>
      </c>
      <c r="N697" s="86">
        <v>41536</v>
      </c>
      <c r="O697" s="73" t="s">
        <v>2773</v>
      </c>
      <c r="P697" s="287" t="s">
        <v>2794</v>
      </c>
    </row>
    <row r="698" spans="1:16" s="87" customFormat="1" ht="36" customHeight="1">
      <c r="A698" s="93" t="s">
        <v>2795</v>
      </c>
      <c r="B698" s="93" t="s">
        <v>2710</v>
      </c>
      <c r="C698" s="93" t="s">
        <v>2711</v>
      </c>
      <c r="D698" s="93" t="s">
        <v>2721</v>
      </c>
      <c r="E698" s="93" t="s">
        <v>2769</v>
      </c>
      <c r="F698" s="96" t="s">
        <v>2796</v>
      </c>
      <c r="G698" s="74">
        <v>23</v>
      </c>
      <c r="H698" s="81" t="str">
        <f>VLOOKUP(G698,SCELTACONTRAENTE!$A$1:$B$18,2,0)</f>
        <v>23-AFFIDAMENTO IN ECONOMIA - AFFIDAMENTO DIRETTO</v>
      </c>
      <c r="I698" s="82"/>
      <c r="J698" s="82" t="s">
        <v>2771</v>
      </c>
      <c r="K698" s="159" t="s">
        <v>2797</v>
      </c>
      <c r="L698" s="85"/>
      <c r="M698" s="86">
        <v>41537</v>
      </c>
      <c r="N698" s="86">
        <v>41563</v>
      </c>
      <c r="O698" s="73" t="s">
        <v>2773</v>
      </c>
      <c r="P698" s="287" t="s">
        <v>2797</v>
      </c>
    </row>
    <row r="699" spans="1:16" s="87" customFormat="1" ht="33" customHeight="1">
      <c r="A699" s="93" t="s">
        <v>2798</v>
      </c>
      <c r="B699" s="93" t="s">
        <v>2710</v>
      </c>
      <c r="C699" s="93" t="s">
        <v>2711</v>
      </c>
      <c r="D699" s="93" t="s">
        <v>2721</v>
      </c>
      <c r="E699" s="93" t="s">
        <v>2769</v>
      </c>
      <c r="F699" s="96" t="s">
        <v>2799</v>
      </c>
      <c r="G699" s="74">
        <v>23</v>
      </c>
      <c r="H699" s="81" t="str">
        <f>VLOOKUP(G699,SCELTACONTRAENTE!$A$1:$B$18,2,0)</f>
        <v>23-AFFIDAMENTO IN ECONOMIA - AFFIDAMENTO DIRETTO</v>
      </c>
      <c r="I699" s="82"/>
      <c r="J699" s="82" t="s">
        <v>2771</v>
      </c>
      <c r="K699" s="159" t="s">
        <v>2800</v>
      </c>
      <c r="L699" s="85"/>
      <c r="M699" s="86">
        <v>41595</v>
      </c>
      <c r="N699" s="86">
        <v>41616</v>
      </c>
      <c r="O699" s="73" t="s">
        <v>2773</v>
      </c>
      <c r="P699" s="287" t="s">
        <v>2800</v>
      </c>
    </row>
    <row r="700" spans="1:16" s="87" customFormat="1" ht="39" customHeight="1">
      <c r="A700" s="93" t="s">
        <v>2801</v>
      </c>
      <c r="B700" s="93" t="s">
        <v>2710</v>
      </c>
      <c r="C700" s="93" t="s">
        <v>2711</v>
      </c>
      <c r="D700" s="93" t="s">
        <v>2721</v>
      </c>
      <c r="E700" s="93" t="s">
        <v>2769</v>
      </c>
      <c r="F700" s="96" t="s">
        <v>2802</v>
      </c>
      <c r="G700" s="74">
        <v>23</v>
      </c>
      <c r="H700" s="81" t="str">
        <f>VLOOKUP(G700,SCELTACONTRAENTE!$A$1:$B$18,2,0)</f>
        <v>23-AFFIDAMENTO IN ECONOMIA - AFFIDAMENTO DIRETTO</v>
      </c>
      <c r="I700" s="82"/>
      <c r="J700" s="82" t="s">
        <v>2771</v>
      </c>
      <c r="K700" s="159" t="s">
        <v>2803</v>
      </c>
      <c r="L700" s="85"/>
      <c r="M700" s="86">
        <v>41618</v>
      </c>
      <c r="N700" s="86">
        <v>41284</v>
      </c>
      <c r="O700" s="73" t="s">
        <v>2773</v>
      </c>
      <c r="P700" s="287" t="s">
        <v>2803</v>
      </c>
    </row>
    <row r="701" spans="1:16" s="87" customFormat="1" ht="33" customHeight="1">
      <c r="A701" s="93" t="s">
        <v>2804</v>
      </c>
      <c r="B701" s="93" t="s">
        <v>2710</v>
      </c>
      <c r="C701" s="93" t="s">
        <v>2711</v>
      </c>
      <c r="D701" s="93" t="s">
        <v>2721</v>
      </c>
      <c r="E701" s="93" t="s">
        <v>2805</v>
      </c>
      <c r="F701" s="73" t="s">
        <v>2806</v>
      </c>
      <c r="G701" s="74">
        <v>23</v>
      </c>
      <c r="H701" s="81" t="str">
        <f>VLOOKUP(G701,SCELTACONTRAENTE!$A$1:$B$18,2,0)</f>
        <v>23-AFFIDAMENTO IN ECONOMIA - AFFIDAMENTO DIRETTO</v>
      </c>
      <c r="I701" s="82"/>
      <c r="J701" s="82"/>
      <c r="K701" s="296">
        <v>300</v>
      </c>
      <c r="L701" s="85"/>
      <c r="M701" s="86">
        <v>41513</v>
      </c>
      <c r="N701" s="86">
        <v>41513</v>
      </c>
      <c r="O701" s="86" t="s">
        <v>2807</v>
      </c>
      <c r="P701" s="287" t="s">
        <v>2758</v>
      </c>
    </row>
    <row r="702" spans="1:16" s="87" customFormat="1" ht="30" customHeight="1">
      <c r="A702" s="93" t="s">
        <v>2808</v>
      </c>
      <c r="B702" s="93" t="s">
        <v>2710</v>
      </c>
      <c r="C702" s="93" t="s">
        <v>2711</v>
      </c>
      <c r="D702" s="93" t="s">
        <v>2721</v>
      </c>
      <c r="E702" s="93" t="s">
        <v>2805</v>
      </c>
      <c r="F702" s="73" t="s">
        <v>2809</v>
      </c>
      <c r="G702" s="74">
        <v>23</v>
      </c>
      <c r="H702" s="81" t="str">
        <f>VLOOKUP(G702,SCELTACONTRAENTE!$A$1:$B$18,2,0)</f>
        <v>23-AFFIDAMENTO IN ECONOMIA - AFFIDAMENTO DIRETTO</v>
      </c>
      <c r="I702" s="82"/>
      <c r="J702" s="82"/>
      <c r="K702" s="296">
        <v>500</v>
      </c>
      <c r="L702" s="85"/>
      <c r="M702" s="86">
        <v>41513</v>
      </c>
      <c r="N702" s="86">
        <v>41513</v>
      </c>
      <c r="O702" s="86" t="s">
        <v>2807</v>
      </c>
      <c r="P702" s="287" t="s">
        <v>564</v>
      </c>
    </row>
    <row r="703" spans="1:16" s="87" customFormat="1" ht="33" customHeight="1">
      <c r="A703" s="93" t="s">
        <v>2810</v>
      </c>
      <c r="B703" s="93" t="s">
        <v>2710</v>
      </c>
      <c r="C703" s="93" t="s">
        <v>2711</v>
      </c>
      <c r="D703" s="93" t="s">
        <v>2721</v>
      </c>
      <c r="E703" s="93" t="s">
        <v>2805</v>
      </c>
      <c r="F703" s="73" t="s">
        <v>2811</v>
      </c>
      <c r="G703" s="74">
        <v>23</v>
      </c>
      <c r="H703" s="81" t="str">
        <f>VLOOKUP(G703,SCELTACONTRAENTE!$A$1:$B$18,2,0)</f>
        <v>23-AFFIDAMENTO IN ECONOMIA - AFFIDAMENTO DIRETTO</v>
      </c>
      <c r="I703" s="82"/>
      <c r="J703" s="82"/>
      <c r="K703" s="296">
        <v>148</v>
      </c>
      <c r="L703" s="85"/>
      <c r="M703" s="86">
        <v>41499</v>
      </c>
      <c r="N703" s="86">
        <v>41500</v>
      </c>
      <c r="O703" s="86" t="s">
        <v>2807</v>
      </c>
      <c r="P703" s="287" t="s">
        <v>2812</v>
      </c>
    </row>
    <row r="704" spans="1:16" s="87" customFormat="1" ht="39" customHeight="1">
      <c r="A704" s="93" t="s">
        <v>2813</v>
      </c>
      <c r="B704" s="93" t="s">
        <v>2710</v>
      </c>
      <c r="C704" s="93" t="s">
        <v>2711</v>
      </c>
      <c r="D704" s="93" t="s">
        <v>2721</v>
      </c>
      <c r="E704" s="93" t="s">
        <v>2814</v>
      </c>
      <c r="F704" s="73" t="s">
        <v>2815</v>
      </c>
      <c r="G704" s="74">
        <v>23</v>
      </c>
      <c r="H704" s="81" t="str">
        <f>VLOOKUP(G704,SCELTACONTRAENTE!$A$1:$B$18,2,0)</f>
        <v>23-AFFIDAMENTO IN ECONOMIA - AFFIDAMENTO DIRETTO</v>
      </c>
      <c r="I704" s="82"/>
      <c r="J704" s="82"/>
      <c r="K704" s="296">
        <v>240</v>
      </c>
      <c r="L704" s="85"/>
      <c r="M704" s="86">
        <v>41570</v>
      </c>
      <c r="N704" s="86">
        <v>41601</v>
      </c>
      <c r="O704" s="86" t="s">
        <v>2816</v>
      </c>
      <c r="P704" s="287" t="s">
        <v>2542</v>
      </c>
    </row>
    <row r="705" spans="1:16" s="87" customFormat="1" ht="41.25" customHeight="1">
      <c r="A705" s="93" t="s">
        <v>2817</v>
      </c>
      <c r="B705" s="93" t="s">
        <v>2710</v>
      </c>
      <c r="C705" s="93" t="s">
        <v>2711</v>
      </c>
      <c r="D705" s="93" t="s">
        <v>2721</v>
      </c>
      <c r="E705" s="93" t="s">
        <v>2818</v>
      </c>
      <c r="F705" s="73" t="s">
        <v>2819</v>
      </c>
      <c r="G705" s="74">
        <v>23</v>
      </c>
      <c r="H705" s="81" t="str">
        <f>VLOOKUP(G705,SCELTACONTRAENTE!$A$1:$B$18,2,0)</f>
        <v>23-AFFIDAMENTO IN ECONOMIA - AFFIDAMENTO DIRETTO</v>
      </c>
      <c r="I705" s="82"/>
      <c r="J705" s="82"/>
      <c r="K705" s="296">
        <v>41.32</v>
      </c>
      <c r="L705" s="85"/>
      <c r="M705" s="86">
        <v>41396</v>
      </c>
      <c r="N705" s="86">
        <v>41414</v>
      </c>
      <c r="O705" s="86" t="s">
        <v>2820</v>
      </c>
      <c r="P705" s="287" t="s">
        <v>2821</v>
      </c>
    </row>
    <row r="706" spans="1:16" s="87" customFormat="1" ht="30.75" customHeight="1">
      <c r="A706" s="93" t="s">
        <v>2822</v>
      </c>
      <c r="B706" s="93" t="s">
        <v>2710</v>
      </c>
      <c r="C706" s="93" t="s">
        <v>2711</v>
      </c>
      <c r="D706" s="93" t="s">
        <v>2721</v>
      </c>
      <c r="E706" s="93" t="s">
        <v>2823</v>
      </c>
      <c r="F706" s="73" t="s">
        <v>2824</v>
      </c>
      <c r="G706" s="74">
        <v>23</v>
      </c>
      <c r="H706" s="81" t="str">
        <f>VLOOKUP(G706,SCELTACONTRAENTE!$A$1:$B$18,2,0)</f>
        <v>23-AFFIDAMENTO IN ECONOMIA - AFFIDAMENTO DIRETTO</v>
      </c>
      <c r="I706" s="82"/>
      <c r="J706" s="82"/>
      <c r="K706" s="296">
        <v>50</v>
      </c>
      <c r="L706" s="85"/>
      <c r="M706" s="86">
        <v>41580</v>
      </c>
      <c r="N706" s="86">
        <v>41608</v>
      </c>
      <c r="O706" s="86" t="s">
        <v>2825</v>
      </c>
      <c r="P706" s="287" t="s">
        <v>2826</v>
      </c>
    </row>
    <row r="707" spans="1:16" s="87" customFormat="1" ht="48.75" customHeight="1">
      <c r="A707" s="93" t="s">
        <v>2827</v>
      </c>
      <c r="B707" s="93" t="s">
        <v>2710</v>
      </c>
      <c r="C707" s="93" t="s">
        <v>2711</v>
      </c>
      <c r="D707" s="93" t="s">
        <v>2721</v>
      </c>
      <c r="E707" s="93" t="s">
        <v>2763</v>
      </c>
      <c r="F707" s="73" t="s">
        <v>2828</v>
      </c>
      <c r="G707" s="74">
        <v>23</v>
      </c>
      <c r="H707" s="81" t="str">
        <f>VLOOKUP(G707,SCELTACONTRAENTE!$A$1:$B$18,2,0)</f>
        <v>23-AFFIDAMENTO IN ECONOMIA - AFFIDAMENTO DIRETTO</v>
      </c>
      <c r="I707" s="82"/>
      <c r="J707" s="82"/>
      <c r="K707" s="296">
        <v>20.49</v>
      </c>
      <c r="L707" s="85"/>
      <c r="M707" s="86">
        <v>41554</v>
      </c>
      <c r="N707" s="86">
        <v>41567</v>
      </c>
      <c r="O707" s="86" t="s">
        <v>2820</v>
      </c>
      <c r="P707" s="287" t="s">
        <v>2829</v>
      </c>
    </row>
    <row r="708" spans="1:16" s="87" customFormat="1" ht="48.75" customHeight="1">
      <c r="A708" s="93" t="s">
        <v>2830</v>
      </c>
      <c r="B708" s="93" t="s">
        <v>2710</v>
      </c>
      <c r="C708" s="93" t="s">
        <v>2711</v>
      </c>
      <c r="D708" s="93" t="s">
        <v>2721</v>
      </c>
      <c r="E708" s="93" t="s">
        <v>2831</v>
      </c>
      <c r="F708" s="73" t="s">
        <v>2832</v>
      </c>
      <c r="G708" s="74">
        <v>23</v>
      </c>
      <c r="H708" s="81" t="str">
        <f>VLOOKUP(G708,SCELTACONTRAENTE!$A$1:$B$18,2,0)</f>
        <v>23-AFFIDAMENTO IN ECONOMIA - AFFIDAMENTO DIRETTO</v>
      </c>
      <c r="I708" s="82"/>
      <c r="J708" s="82"/>
      <c r="K708" s="296">
        <v>510</v>
      </c>
      <c r="L708" s="85"/>
      <c r="M708" s="86">
        <v>41537</v>
      </c>
      <c r="N708" s="86">
        <v>41639</v>
      </c>
      <c r="O708" s="86" t="s">
        <v>2833</v>
      </c>
      <c r="P708" s="287" t="s">
        <v>2834</v>
      </c>
    </row>
    <row r="709" spans="1:16" s="87" customFormat="1" ht="39" customHeight="1">
      <c r="A709" s="93" t="s">
        <v>2835</v>
      </c>
      <c r="B709" s="93" t="s">
        <v>2710</v>
      </c>
      <c r="C709" s="93" t="s">
        <v>2711</v>
      </c>
      <c r="D709" s="93" t="s">
        <v>2721</v>
      </c>
      <c r="E709" s="93" t="s">
        <v>2836</v>
      </c>
      <c r="F709" s="73" t="s">
        <v>2837</v>
      </c>
      <c r="G709" s="74">
        <v>23</v>
      </c>
      <c r="H709" s="81" t="str">
        <f>VLOOKUP(G709,SCELTACONTRAENTE!$A$1:$B$18,2,0)</f>
        <v>23-AFFIDAMENTO IN ECONOMIA - AFFIDAMENTO DIRETTO</v>
      </c>
      <c r="I709" s="82"/>
      <c r="J709" s="82"/>
      <c r="K709" s="296">
        <v>737.7</v>
      </c>
      <c r="L709" s="85"/>
      <c r="M709" s="86">
        <v>41537</v>
      </c>
      <c r="N709" s="86">
        <v>41639</v>
      </c>
      <c r="O709" s="86" t="s">
        <v>2833</v>
      </c>
      <c r="P709" s="287" t="s">
        <v>2838</v>
      </c>
    </row>
    <row r="710" spans="1:16" s="87" customFormat="1" ht="57" customHeight="1">
      <c r="A710" s="93" t="s">
        <v>2839</v>
      </c>
      <c r="B710" s="93" t="s">
        <v>2710</v>
      </c>
      <c r="C710" s="93" t="s">
        <v>2711</v>
      </c>
      <c r="D710" s="93" t="s">
        <v>2721</v>
      </c>
      <c r="E710" s="93" t="s">
        <v>2840</v>
      </c>
      <c r="F710" s="73" t="s">
        <v>2841</v>
      </c>
      <c r="G710" s="74">
        <v>23</v>
      </c>
      <c r="H710" s="81" t="str">
        <f>VLOOKUP(G710,SCELTACONTRAENTE!$A$1:$B$18,2,0)</f>
        <v>23-AFFIDAMENTO IN ECONOMIA - AFFIDAMENTO DIRETTO</v>
      </c>
      <c r="I710" s="82"/>
      <c r="J710" s="82"/>
      <c r="K710" s="296">
        <v>61.21</v>
      </c>
      <c r="L710" s="85"/>
      <c r="M710" s="86">
        <v>41625</v>
      </c>
      <c r="N710" s="86">
        <v>41627</v>
      </c>
      <c r="O710" s="86" t="s">
        <v>2842</v>
      </c>
      <c r="P710" s="287" t="s">
        <v>2843</v>
      </c>
    </row>
    <row r="711" spans="1:16" s="87" customFormat="1" ht="44.25" customHeight="1">
      <c r="A711" s="93" t="s">
        <v>2844</v>
      </c>
      <c r="B711" s="93" t="s">
        <v>2710</v>
      </c>
      <c r="C711" s="93" t="s">
        <v>2711</v>
      </c>
      <c r="D711" s="93" t="s">
        <v>2721</v>
      </c>
      <c r="E711" s="93" t="s">
        <v>2845</v>
      </c>
      <c r="F711" s="73" t="s">
        <v>2846</v>
      </c>
      <c r="G711" s="74">
        <v>23</v>
      </c>
      <c r="H711" s="81" t="str">
        <f>VLOOKUP(G711,SCELTACONTRAENTE!$A$1:$B$18,2,0)</f>
        <v>23-AFFIDAMENTO IN ECONOMIA - AFFIDAMENTO DIRETTO</v>
      </c>
      <c r="I711" s="82"/>
      <c r="J711" s="82"/>
      <c r="K711" s="296">
        <v>128</v>
      </c>
      <c r="L711" s="85"/>
      <c r="M711" s="86">
        <v>41627</v>
      </c>
      <c r="N711" s="86">
        <v>41638</v>
      </c>
      <c r="O711" s="86" t="s">
        <v>2842</v>
      </c>
      <c r="P711" s="287" t="s">
        <v>2847</v>
      </c>
    </row>
    <row r="712" spans="1:16" s="87" customFormat="1" ht="60.75" customHeight="1">
      <c r="A712" s="93" t="s">
        <v>2848</v>
      </c>
      <c r="B712" s="93" t="s">
        <v>2710</v>
      </c>
      <c r="C712" s="93" t="s">
        <v>2711</v>
      </c>
      <c r="D712" s="93" t="s">
        <v>2721</v>
      </c>
      <c r="E712" s="93" t="s">
        <v>2805</v>
      </c>
      <c r="F712" s="73" t="s">
        <v>2849</v>
      </c>
      <c r="G712" s="74">
        <v>23</v>
      </c>
      <c r="H712" s="81" t="str">
        <f>VLOOKUP(G712,SCELTACONTRAENTE!$A$1:$B$18,2,0)</f>
        <v>23-AFFIDAMENTO IN ECONOMIA - AFFIDAMENTO DIRETTO</v>
      </c>
      <c r="I712" s="82"/>
      <c r="J712" s="82"/>
      <c r="K712" s="296">
        <v>95.19</v>
      </c>
      <c r="L712" s="85"/>
      <c r="M712" s="86">
        <v>41627</v>
      </c>
      <c r="N712" s="86">
        <v>41627</v>
      </c>
      <c r="O712" s="86" t="s">
        <v>2850</v>
      </c>
      <c r="P712" s="287" t="s">
        <v>2851</v>
      </c>
    </row>
    <row r="713" spans="1:16" s="87" customFormat="1" ht="60" customHeight="1">
      <c r="A713" s="93" t="s">
        <v>2852</v>
      </c>
      <c r="B713" s="93"/>
      <c r="C713" s="93" t="s">
        <v>2711</v>
      </c>
      <c r="D713" s="93" t="s">
        <v>2721</v>
      </c>
      <c r="E713" s="93" t="s">
        <v>2805</v>
      </c>
      <c r="F713" s="73" t="s">
        <v>2853</v>
      </c>
      <c r="G713" s="74">
        <v>23</v>
      </c>
      <c r="H713" s="81" t="str">
        <f>VLOOKUP(G713,SCELTACONTRAENTE!$A$1:$B$18,2,0)</f>
        <v>23-AFFIDAMENTO IN ECONOMIA - AFFIDAMENTO DIRETTO</v>
      </c>
      <c r="I713" s="82"/>
      <c r="J713" s="82"/>
      <c r="K713" s="296">
        <v>665</v>
      </c>
      <c r="L713" s="85"/>
      <c r="M713" s="86">
        <v>41579</v>
      </c>
      <c r="N713" s="86">
        <v>41581</v>
      </c>
      <c r="O713" s="86" t="s">
        <v>2854</v>
      </c>
      <c r="P713" s="84">
        <v>665</v>
      </c>
    </row>
    <row r="714" spans="1:16" s="87" customFormat="1" ht="60.75" customHeight="1">
      <c r="A714" s="93" t="s">
        <v>2855</v>
      </c>
      <c r="B714" s="93" t="s">
        <v>2710</v>
      </c>
      <c r="C714" s="93" t="s">
        <v>2711</v>
      </c>
      <c r="D714" s="93" t="s">
        <v>2721</v>
      </c>
      <c r="E714" s="93" t="s">
        <v>2805</v>
      </c>
      <c r="F714" s="73" t="s">
        <v>2856</v>
      </c>
      <c r="G714" s="74">
        <v>23</v>
      </c>
      <c r="H714" s="81" t="str">
        <f>VLOOKUP(G714,SCELTACONTRAENTE!$A$1:$B$18,2,0)</f>
        <v>23-AFFIDAMENTO IN ECONOMIA - AFFIDAMENTO DIRETTO</v>
      </c>
      <c r="I714" s="82"/>
      <c r="J714" s="82"/>
      <c r="K714" s="296">
        <v>225</v>
      </c>
      <c r="L714" s="85"/>
      <c r="M714" s="86">
        <v>41580</v>
      </c>
      <c r="N714" s="86">
        <v>41580</v>
      </c>
      <c r="O714" s="86" t="s">
        <v>2850</v>
      </c>
      <c r="P714" s="287" t="s">
        <v>2857</v>
      </c>
    </row>
    <row r="715" spans="1:16" s="87" customFormat="1" ht="30.75" customHeight="1">
      <c r="A715" s="93" t="s">
        <v>2858</v>
      </c>
      <c r="B715" s="93" t="s">
        <v>2710</v>
      </c>
      <c r="C715" s="93" t="s">
        <v>2711</v>
      </c>
      <c r="D715" s="93" t="s">
        <v>2859</v>
      </c>
      <c r="E715" s="93" t="s">
        <v>2860</v>
      </c>
      <c r="F715" s="73" t="s">
        <v>2861</v>
      </c>
      <c r="G715" s="74">
        <v>23</v>
      </c>
      <c r="H715" s="81" t="str">
        <f>VLOOKUP(G715,SCELTACONTRAENTE!$A$1:$B$18,2,0)</f>
        <v>23-AFFIDAMENTO IN ECONOMIA - AFFIDAMENTO DIRETTO</v>
      </c>
      <c r="I715" s="82"/>
      <c r="J715" s="82"/>
      <c r="K715" s="296">
        <v>36269.23</v>
      </c>
      <c r="L715" s="85"/>
      <c r="M715" s="86"/>
      <c r="N715" s="86"/>
      <c r="O715" s="86" t="s">
        <v>2862</v>
      </c>
      <c r="P715" s="287" t="s">
        <v>2863</v>
      </c>
    </row>
    <row r="716" spans="1:16" s="87" customFormat="1" ht="38.25" customHeight="1">
      <c r="A716" s="93" t="s">
        <v>2864</v>
      </c>
      <c r="B716" s="93" t="s">
        <v>2710</v>
      </c>
      <c r="C716" s="93" t="s">
        <v>2711</v>
      </c>
      <c r="D716" s="93" t="s">
        <v>2859</v>
      </c>
      <c r="E716" s="93" t="s">
        <v>2865</v>
      </c>
      <c r="F716" s="73" t="s">
        <v>2866</v>
      </c>
      <c r="G716" s="74">
        <v>23</v>
      </c>
      <c r="H716" s="81" t="str">
        <f>VLOOKUP(G716,SCELTACONTRAENTE!$A$1:$B$18,2,0)</f>
        <v>23-AFFIDAMENTO IN ECONOMIA - AFFIDAMENTO DIRETTO</v>
      </c>
      <c r="I716" s="82"/>
      <c r="J716" s="82"/>
      <c r="K716" s="296">
        <v>409.09</v>
      </c>
      <c r="L716" s="85"/>
      <c r="M716" s="86"/>
      <c r="N716" s="86"/>
      <c r="O716" s="86" t="s">
        <v>2867</v>
      </c>
      <c r="P716" s="287" t="s">
        <v>2868</v>
      </c>
    </row>
    <row r="717" spans="1:16" s="87" customFormat="1" ht="38.25" customHeight="1">
      <c r="A717" s="93" t="s">
        <v>2869</v>
      </c>
      <c r="B717" s="93" t="s">
        <v>2710</v>
      </c>
      <c r="C717" s="93" t="s">
        <v>2711</v>
      </c>
      <c r="D717" s="93" t="s">
        <v>2859</v>
      </c>
      <c r="E717" s="93" t="s">
        <v>2865</v>
      </c>
      <c r="F717" s="73" t="s">
        <v>2870</v>
      </c>
      <c r="G717" s="74">
        <v>23</v>
      </c>
      <c r="H717" s="81" t="str">
        <f>VLOOKUP(G717,SCELTACONTRAENTE!$A$1:$B$18,2,0)</f>
        <v>23-AFFIDAMENTO IN ECONOMIA - AFFIDAMENTO DIRETTO</v>
      </c>
      <c r="I717" s="82"/>
      <c r="J717" s="82"/>
      <c r="K717" s="296">
        <v>159.09</v>
      </c>
      <c r="L717" s="85"/>
      <c r="M717" s="86"/>
      <c r="N717" s="86"/>
      <c r="O717" s="86" t="s">
        <v>2867</v>
      </c>
      <c r="P717" s="287" t="s">
        <v>2871</v>
      </c>
    </row>
    <row r="718" spans="1:16" s="87" customFormat="1" ht="38.25" customHeight="1">
      <c r="A718" s="93" t="s">
        <v>2872</v>
      </c>
      <c r="B718" s="93" t="s">
        <v>2710</v>
      </c>
      <c r="C718" s="93" t="s">
        <v>2711</v>
      </c>
      <c r="D718" s="93" t="s">
        <v>2859</v>
      </c>
      <c r="E718" s="93" t="s">
        <v>2865</v>
      </c>
      <c r="F718" s="21" t="s">
        <v>2873</v>
      </c>
      <c r="G718" s="74">
        <v>23</v>
      </c>
      <c r="H718" s="81" t="str">
        <f>VLOOKUP(G718,SCELTACONTRAENTE!$A$1:$B$18,2,0)</f>
        <v>23-AFFIDAMENTO IN ECONOMIA - AFFIDAMENTO DIRETTO</v>
      </c>
      <c r="I718" s="82"/>
      <c r="J718" s="82"/>
      <c r="K718" s="296">
        <v>509.09</v>
      </c>
      <c r="L718" s="85"/>
      <c r="M718" s="86"/>
      <c r="N718" s="86"/>
      <c r="O718" s="86" t="s">
        <v>2867</v>
      </c>
      <c r="P718" s="84">
        <v>509.09</v>
      </c>
    </row>
    <row r="719" spans="1:16" s="87" customFormat="1" ht="25.5" customHeight="1">
      <c r="A719" s="93" t="s">
        <v>2874</v>
      </c>
      <c r="B719" s="93" t="s">
        <v>2710</v>
      </c>
      <c r="C719" s="93" t="s">
        <v>2711</v>
      </c>
      <c r="D719" s="93" t="s">
        <v>2859</v>
      </c>
      <c r="E719" s="93" t="s">
        <v>2875</v>
      </c>
      <c r="F719" s="73" t="s">
        <v>2876</v>
      </c>
      <c r="G719" s="74">
        <v>23</v>
      </c>
      <c r="H719" s="81" t="str">
        <f>VLOOKUP(G719,SCELTACONTRAENTE!$A$1:$B$18,2,0)</f>
        <v>23-AFFIDAMENTO IN ECONOMIA - AFFIDAMENTO DIRETTO</v>
      </c>
      <c r="I719" s="82"/>
      <c r="J719" s="82"/>
      <c r="K719" s="296">
        <v>159.09</v>
      </c>
      <c r="L719" s="85"/>
      <c r="M719" s="86"/>
      <c r="N719" s="86"/>
      <c r="O719" s="86" t="s">
        <v>2877</v>
      </c>
      <c r="P719" s="84">
        <v>159.09</v>
      </c>
    </row>
    <row r="720" spans="1:16" s="87" customFormat="1" ht="51" customHeight="1">
      <c r="A720" s="93" t="s">
        <v>2878</v>
      </c>
      <c r="B720" s="93" t="s">
        <v>2710</v>
      </c>
      <c r="C720" s="93" t="s">
        <v>2711</v>
      </c>
      <c r="D720" s="93" t="s">
        <v>2859</v>
      </c>
      <c r="E720" s="93" t="s">
        <v>2879</v>
      </c>
      <c r="F720" s="73" t="s">
        <v>2880</v>
      </c>
      <c r="G720" s="74">
        <v>23</v>
      </c>
      <c r="H720" s="81" t="str">
        <f>VLOOKUP(G720,SCELTACONTRAENTE!$A$1:$B$18,2,0)</f>
        <v>23-AFFIDAMENTO IN ECONOMIA - AFFIDAMENTO DIRETTO</v>
      </c>
      <c r="I720" s="82"/>
      <c r="J720" s="82"/>
      <c r="K720" s="296">
        <v>4200</v>
      </c>
      <c r="L720" s="85"/>
      <c r="M720" s="86"/>
      <c r="N720" s="86"/>
      <c r="O720" s="86" t="s">
        <v>2881</v>
      </c>
      <c r="P720" s="84">
        <v>4200</v>
      </c>
    </row>
    <row r="721" spans="1:16" s="87" customFormat="1" ht="27" customHeight="1">
      <c r="A721" s="93" t="s">
        <v>2882</v>
      </c>
      <c r="B721" s="93" t="s">
        <v>2710</v>
      </c>
      <c r="C721" s="93" t="s">
        <v>2711</v>
      </c>
      <c r="D721" s="93" t="s">
        <v>2859</v>
      </c>
      <c r="E721" s="93" t="s">
        <v>2883</v>
      </c>
      <c r="F721" s="73" t="s">
        <v>2880</v>
      </c>
      <c r="G721" s="74">
        <v>23</v>
      </c>
      <c r="H721" s="81" t="str">
        <f>VLOOKUP(G721,SCELTACONTRAENTE!$A$1:$B$18,2,0)</f>
        <v>23-AFFIDAMENTO IN ECONOMIA - AFFIDAMENTO DIRETTO</v>
      </c>
      <c r="I721" s="82"/>
      <c r="J721" s="82"/>
      <c r="K721" s="296">
        <v>371.9</v>
      </c>
      <c r="L721" s="85"/>
      <c r="M721" s="86"/>
      <c r="N721" s="86"/>
      <c r="O721" s="86" t="s">
        <v>2881</v>
      </c>
      <c r="P721" s="84">
        <v>371.9</v>
      </c>
    </row>
    <row r="722" spans="1:16" s="87" customFormat="1" ht="27.75" customHeight="1">
      <c r="A722" s="93" t="s">
        <v>2884</v>
      </c>
      <c r="B722" s="93" t="s">
        <v>2710</v>
      </c>
      <c r="C722" s="93" t="s">
        <v>2711</v>
      </c>
      <c r="D722" s="93" t="s">
        <v>2859</v>
      </c>
      <c r="E722" s="93" t="s">
        <v>2885</v>
      </c>
      <c r="F722" s="73" t="s">
        <v>2886</v>
      </c>
      <c r="G722" s="74">
        <v>23</v>
      </c>
      <c r="H722" s="81" t="str">
        <f>VLOOKUP(G722,SCELTACONTRAENTE!$A$1:$B$18,2,0)</f>
        <v>23-AFFIDAMENTO IN ECONOMIA - AFFIDAMENTO DIRETTO</v>
      </c>
      <c r="I722" s="82"/>
      <c r="J722" s="82"/>
      <c r="K722" s="296">
        <v>537.28</v>
      </c>
      <c r="L722" s="85"/>
      <c r="M722" s="86"/>
      <c r="N722" s="86"/>
      <c r="O722" s="86" t="s">
        <v>2887</v>
      </c>
      <c r="P722" s="287" t="s">
        <v>2888</v>
      </c>
    </row>
    <row r="723" spans="1:16" s="87" customFormat="1" ht="25.5" customHeight="1">
      <c r="A723" s="93" t="s">
        <v>2889</v>
      </c>
      <c r="B723" s="93" t="s">
        <v>2710</v>
      </c>
      <c r="C723" s="93" t="s">
        <v>2711</v>
      </c>
      <c r="D723" s="93" t="s">
        <v>2859</v>
      </c>
      <c r="E723" s="93" t="s">
        <v>2865</v>
      </c>
      <c r="F723" s="73" t="s">
        <v>2890</v>
      </c>
      <c r="G723" s="74">
        <v>23</v>
      </c>
      <c r="H723" s="81" t="str">
        <f>VLOOKUP(G723,SCELTACONTRAENTE!$A$1:$B$18,2,0)</f>
        <v>23-AFFIDAMENTO IN ECONOMIA - AFFIDAMENTO DIRETTO</v>
      </c>
      <c r="I723" s="82"/>
      <c r="J723" s="82"/>
      <c r="K723" s="296">
        <v>125.05</v>
      </c>
      <c r="L723" s="85"/>
      <c r="M723" s="86"/>
      <c r="N723" s="86"/>
      <c r="O723" s="86" t="s">
        <v>2891</v>
      </c>
      <c r="P723" s="287" t="s">
        <v>2892</v>
      </c>
    </row>
    <row r="724" spans="1:16" s="87" customFormat="1" ht="25.5" customHeight="1">
      <c r="A724" s="93" t="s">
        <v>2893</v>
      </c>
      <c r="B724" s="93" t="s">
        <v>2710</v>
      </c>
      <c r="C724" s="93" t="s">
        <v>2711</v>
      </c>
      <c r="D724" s="93" t="s">
        <v>2859</v>
      </c>
      <c r="E724" s="93" t="s">
        <v>2865</v>
      </c>
      <c r="F724" s="73" t="s">
        <v>2890</v>
      </c>
      <c r="G724" s="74">
        <v>23</v>
      </c>
      <c r="H724" s="81" t="str">
        <f>VLOOKUP(G724,SCELTACONTRAENTE!$A$1:$B$18,2,0)</f>
        <v>23-AFFIDAMENTO IN ECONOMIA - AFFIDAMENTO DIRETTO</v>
      </c>
      <c r="I724" s="82"/>
      <c r="J724" s="82"/>
      <c r="K724" s="296">
        <v>140.88</v>
      </c>
      <c r="L724" s="85"/>
      <c r="M724" s="86"/>
      <c r="N724" s="86"/>
      <c r="O724" s="86" t="s">
        <v>2891</v>
      </c>
      <c r="P724" s="287" t="s">
        <v>2894</v>
      </c>
    </row>
    <row r="725" spans="1:16" s="87" customFormat="1" ht="51" customHeight="1">
      <c r="A725" s="93" t="s">
        <v>2895</v>
      </c>
      <c r="B725" s="93" t="s">
        <v>2710</v>
      </c>
      <c r="C725" s="93" t="s">
        <v>2711</v>
      </c>
      <c r="D725" s="93" t="s">
        <v>2859</v>
      </c>
      <c r="E725" s="93" t="s">
        <v>2896</v>
      </c>
      <c r="F725" s="73" t="s">
        <v>2880</v>
      </c>
      <c r="G725" s="74">
        <v>23</v>
      </c>
      <c r="H725" s="81" t="str">
        <f>VLOOKUP(G725,SCELTACONTRAENTE!$A$1:$B$18,2,0)</f>
        <v>23-AFFIDAMENTO IN ECONOMIA - AFFIDAMENTO DIRETTO</v>
      </c>
      <c r="I725" s="82"/>
      <c r="J725" s="82"/>
      <c r="K725" s="296">
        <v>250</v>
      </c>
      <c r="L725" s="85"/>
      <c r="M725" s="86"/>
      <c r="N725" s="86"/>
      <c r="O725" s="86" t="s">
        <v>2881</v>
      </c>
      <c r="P725" s="84">
        <v>250</v>
      </c>
    </row>
    <row r="726" spans="1:16" s="87" customFormat="1" ht="38.25" customHeight="1">
      <c r="A726" s="93" t="s">
        <v>2897</v>
      </c>
      <c r="B726" s="93" t="s">
        <v>2710</v>
      </c>
      <c r="C726" s="93" t="s">
        <v>2711</v>
      </c>
      <c r="D726" s="93" t="s">
        <v>2859</v>
      </c>
      <c r="E726" s="93" t="s">
        <v>2898</v>
      </c>
      <c r="F726" s="73" t="s">
        <v>2899</v>
      </c>
      <c r="G726" s="74">
        <v>23</v>
      </c>
      <c r="H726" s="81" t="str">
        <f>VLOOKUP(G726,SCELTACONTRAENTE!$A$1:$B$18,2,0)</f>
        <v>23-AFFIDAMENTO IN ECONOMIA - AFFIDAMENTO DIRETTO</v>
      </c>
      <c r="I726" s="82"/>
      <c r="J726" s="82"/>
      <c r="K726" s="296">
        <v>350</v>
      </c>
      <c r="L726" s="85"/>
      <c r="M726" s="86"/>
      <c r="N726" s="86"/>
      <c r="O726" s="86" t="s">
        <v>2900</v>
      </c>
      <c r="P726" s="287" t="s">
        <v>2901</v>
      </c>
    </row>
    <row r="727" spans="1:16" s="87" customFormat="1" ht="51" customHeight="1">
      <c r="A727" s="299" t="s">
        <v>2902</v>
      </c>
      <c r="B727" s="93" t="s">
        <v>2710</v>
      </c>
      <c r="C727" s="93" t="s">
        <v>2711</v>
      </c>
      <c r="D727" s="93" t="s">
        <v>2859</v>
      </c>
      <c r="E727" s="93" t="s">
        <v>2879</v>
      </c>
      <c r="F727" s="73" t="s">
        <v>2880</v>
      </c>
      <c r="G727" s="74">
        <v>23</v>
      </c>
      <c r="H727" s="81" t="str">
        <f>VLOOKUP(G727,SCELTACONTRAENTE!$A$1:$B$18,2,0)</f>
        <v>23-AFFIDAMENTO IN ECONOMIA - AFFIDAMENTO DIRETTO</v>
      </c>
      <c r="I727" s="82"/>
      <c r="J727" s="82"/>
      <c r="K727" s="296">
        <v>2150</v>
      </c>
      <c r="L727" s="85"/>
      <c r="M727" s="86"/>
      <c r="N727" s="86"/>
      <c r="O727" s="86" t="s">
        <v>2881</v>
      </c>
      <c r="P727" s="84">
        <v>2150</v>
      </c>
    </row>
    <row r="728" spans="1:16" s="87" customFormat="1" ht="25.5" customHeight="1">
      <c r="A728" s="93" t="s">
        <v>2903</v>
      </c>
      <c r="B728" s="93" t="s">
        <v>2710</v>
      </c>
      <c r="C728" s="93" t="s">
        <v>2711</v>
      </c>
      <c r="D728" s="93" t="s">
        <v>2859</v>
      </c>
      <c r="E728" s="93" t="s">
        <v>2898</v>
      </c>
      <c r="F728" s="73" t="s">
        <v>2899</v>
      </c>
      <c r="G728" s="74">
        <v>23</v>
      </c>
      <c r="H728" s="81" t="str">
        <f>VLOOKUP(G728,SCELTACONTRAENTE!$A$1:$B$18,2,0)</f>
        <v>23-AFFIDAMENTO IN ECONOMIA - AFFIDAMENTO DIRETTO</v>
      </c>
      <c r="I728" s="82"/>
      <c r="J728" s="82"/>
      <c r="K728" s="296">
        <v>436.36</v>
      </c>
      <c r="L728" s="85"/>
      <c r="M728" s="86"/>
      <c r="N728" s="86"/>
      <c r="O728" s="86" t="s">
        <v>2904</v>
      </c>
      <c r="P728" s="84">
        <v>436.36</v>
      </c>
    </row>
    <row r="729" spans="1:16" s="87" customFormat="1" ht="51" customHeight="1">
      <c r="A729" s="93" t="s">
        <v>2905</v>
      </c>
      <c r="B729" s="93" t="s">
        <v>2710</v>
      </c>
      <c r="C729" s="93" t="s">
        <v>2711</v>
      </c>
      <c r="D729" s="93" t="s">
        <v>2859</v>
      </c>
      <c r="E729" s="93" t="s">
        <v>2896</v>
      </c>
      <c r="F729" s="73" t="s">
        <v>2880</v>
      </c>
      <c r="G729" s="74">
        <v>23</v>
      </c>
      <c r="H729" s="81" t="str">
        <f>VLOOKUP(G729,SCELTACONTRAENTE!$A$1:$B$18,2,0)</f>
        <v>23-AFFIDAMENTO IN ECONOMIA - AFFIDAMENTO DIRETTO</v>
      </c>
      <c r="I729" s="82"/>
      <c r="J729" s="82"/>
      <c r="K729" s="296">
        <v>425</v>
      </c>
      <c r="L729" s="85"/>
      <c r="M729" s="86"/>
      <c r="N729" s="86"/>
      <c r="O729" s="86" t="s">
        <v>2906</v>
      </c>
      <c r="P729" s="84">
        <v>425</v>
      </c>
    </row>
    <row r="730" spans="1:16" s="306" customFormat="1" ht="24" customHeight="1">
      <c r="A730" s="268" t="s">
        <v>2907</v>
      </c>
      <c r="B730" s="269" t="s">
        <v>1894</v>
      </c>
      <c r="C730" s="96" t="s">
        <v>2908</v>
      </c>
      <c r="D730" s="96" t="s">
        <v>2909</v>
      </c>
      <c r="E730" s="268" t="s">
        <v>2910</v>
      </c>
      <c r="F730" s="96" t="s">
        <v>2911</v>
      </c>
      <c r="G730" s="300">
        <v>23</v>
      </c>
      <c r="H730" s="301" t="str">
        <f>VLOOKUP(G730,SCELTACONTRAENTE!$A$1:$B$18,2,0)</f>
        <v>23-AFFIDAMENTO IN ECONOMIA - AFFIDAMENTO DIRETTO</v>
      </c>
      <c r="I730" s="302" t="s">
        <v>2910</v>
      </c>
      <c r="J730" s="302" t="s">
        <v>1894</v>
      </c>
      <c r="K730" s="84">
        <v>668</v>
      </c>
      <c r="L730" s="303">
        <v>41443</v>
      </c>
      <c r="M730" s="271">
        <v>41443</v>
      </c>
      <c r="N730" s="304" t="s">
        <v>2912</v>
      </c>
      <c r="O730" s="268" t="s">
        <v>2913</v>
      </c>
      <c r="P730" s="305" t="s">
        <v>1310</v>
      </c>
    </row>
    <row r="731" spans="1:16" s="306" customFormat="1" ht="24" customHeight="1">
      <c r="A731" s="96" t="s">
        <v>2914</v>
      </c>
      <c r="B731" s="269" t="s">
        <v>1894</v>
      </c>
      <c r="C731" s="96" t="s">
        <v>2908</v>
      </c>
      <c r="D731" s="96" t="s">
        <v>2909</v>
      </c>
      <c r="E731" s="96" t="s">
        <v>2915</v>
      </c>
      <c r="F731" s="96" t="s">
        <v>2916</v>
      </c>
      <c r="G731" s="300">
        <v>23</v>
      </c>
      <c r="H731" s="301" t="str">
        <f>VLOOKUP(G731,SCELTACONTRAENTE!$A$1:$B$18,2,0)</f>
        <v>23-AFFIDAMENTO IN ECONOMIA - AFFIDAMENTO DIRETTO</v>
      </c>
      <c r="I731" s="269" t="s">
        <v>2915</v>
      </c>
      <c r="J731" s="302" t="s">
        <v>1894</v>
      </c>
      <c r="K731" s="272">
        <v>225.7</v>
      </c>
      <c r="L731" s="304" t="s">
        <v>2917</v>
      </c>
      <c r="M731" s="271">
        <v>41404</v>
      </c>
      <c r="N731" s="304" t="s">
        <v>2918</v>
      </c>
      <c r="O731" s="96" t="s">
        <v>2919</v>
      </c>
      <c r="P731" s="273">
        <v>225.7</v>
      </c>
    </row>
    <row r="732" spans="1:16" s="306" customFormat="1" ht="25.5" customHeight="1">
      <c r="A732" s="96" t="s">
        <v>2920</v>
      </c>
      <c r="B732" s="269" t="s">
        <v>1894</v>
      </c>
      <c r="C732" s="96" t="s">
        <v>2908</v>
      </c>
      <c r="D732" s="96" t="s">
        <v>2909</v>
      </c>
      <c r="E732" s="307" t="s">
        <v>2921</v>
      </c>
      <c r="F732" s="96" t="s">
        <v>2922</v>
      </c>
      <c r="G732" s="300">
        <v>23</v>
      </c>
      <c r="H732" s="301" t="str">
        <f>VLOOKUP(G732,SCELTACONTRAENTE!$A$1:$B$18,2,0)</f>
        <v>23-AFFIDAMENTO IN ECONOMIA - AFFIDAMENTO DIRETTO</v>
      </c>
      <c r="I732" s="308" t="s">
        <v>2921</v>
      </c>
      <c r="J732" s="309" t="s">
        <v>2923</v>
      </c>
      <c r="K732" s="84">
        <v>2000</v>
      </c>
      <c r="L732" s="304" t="s">
        <v>2924</v>
      </c>
      <c r="M732" s="271">
        <v>41270</v>
      </c>
      <c r="N732" s="304" t="s">
        <v>1995</v>
      </c>
      <c r="O732" s="310" t="s">
        <v>2925</v>
      </c>
      <c r="P732" s="305" t="s">
        <v>1176</v>
      </c>
    </row>
    <row r="733" spans="1:16" s="306" customFormat="1" ht="24" customHeight="1">
      <c r="A733" s="96" t="s">
        <v>2926</v>
      </c>
      <c r="B733" s="269" t="s">
        <v>1894</v>
      </c>
      <c r="C733" s="96" t="s">
        <v>2908</v>
      </c>
      <c r="D733" s="96" t="s">
        <v>2909</v>
      </c>
      <c r="E733" s="307" t="s">
        <v>2927</v>
      </c>
      <c r="F733" s="268" t="s">
        <v>2928</v>
      </c>
      <c r="G733" s="300">
        <v>23</v>
      </c>
      <c r="H733" s="301" t="str">
        <f>VLOOKUP(G733,SCELTACONTRAENTE!$A$1:$B$18,2,0)</f>
        <v>23-AFFIDAMENTO IN ECONOMIA - AFFIDAMENTO DIRETTO</v>
      </c>
      <c r="I733" s="304" t="s">
        <v>1894</v>
      </c>
      <c r="J733" s="311" t="s">
        <v>2929</v>
      </c>
      <c r="K733" s="84">
        <v>1000</v>
      </c>
      <c r="L733" s="304" t="s">
        <v>2930</v>
      </c>
      <c r="M733" s="271">
        <v>41246</v>
      </c>
      <c r="N733" s="304" t="s">
        <v>2931</v>
      </c>
      <c r="O733" s="94" t="s">
        <v>2932</v>
      </c>
      <c r="P733" s="305" t="s">
        <v>1424</v>
      </c>
    </row>
    <row r="734" spans="1:16" s="306" customFormat="1" ht="24" customHeight="1">
      <c r="A734" s="268" t="s">
        <v>2933</v>
      </c>
      <c r="B734" s="274" t="s">
        <v>1894</v>
      </c>
      <c r="C734" s="96" t="s">
        <v>2908</v>
      </c>
      <c r="D734" s="96" t="s">
        <v>2909</v>
      </c>
      <c r="E734" s="307" t="s">
        <v>2927</v>
      </c>
      <c r="F734" s="268" t="s">
        <v>2928</v>
      </c>
      <c r="G734" s="300">
        <v>23</v>
      </c>
      <c r="H734" s="301" t="str">
        <f>VLOOKUP(G734,SCELTACONTRAENTE!$A$1:$B$18,2,0)</f>
        <v>23-AFFIDAMENTO IN ECONOMIA - AFFIDAMENTO DIRETTO</v>
      </c>
      <c r="I734" s="304" t="s">
        <v>1894</v>
      </c>
      <c r="J734" s="311" t="s">
        <v>2929</v>
      </c>
      <c r="K734" s="84">
        <v>1996.5</v>
      </c>
      <c r="L734" s="304" t="s">
        <v>2930</v>
      </c>
      <c r="M734" s="271">
        <v>41246</v>
      </c>
      <c r="N734" s="304" t="s">
        <v>2934</v>
      </c>
      <c r="O734" s="94" t="s">
        <v>2935</v>
      </c>
      <c r="P734" s="305" t="s">
        <v>2936</v>
      </c>
    </row>
    <row r="735" spans="1:16" s="306" customFormat="1" ht="24" customHeight="1">
      <c r="A735" s="94" t="s">
        <v>2937</v>
      </c>
      <c r="B735" s="269" t="s">
        <v>1894</v>
      </c>
      <c r="C735" s="96" t="s">
        <v>2908</v>
      </c>
      <c r="D735" s="96" t="s">
        <v>2909</v>
      </c>
      <c r="E735" s="307" t="s">
        <v>2938</v>
      </c>
      <c r="F735" s="94" t="s">
        <v>2939</v>
      </c>
      <c r="G735" s="300">
        <v>23</v>
      </c>
      <c r="H735" s="301" t="str">
        <f>VLOOKUP(G735,SCELTACONTRAENTE!$A$1:$B$18,2,0)</f>
        <v>23-AFFIDAMENTO IN ECONOMIA - AFFIDAMENTO DIRETTO</v>
      </c>
      <c r="I735" s="304" t="s">
        <v>2940</v>
      </c>
      <c r="J735" s="311" t="s">
        <v>2941</v>
      </c>
      <c r="K735" s="84">
        <v>30000</v>
      </c>
      <c r="L735" s="304" t="s">
        <v>2942</v>
      </c>
      <c r="M735" s="271">
        <v>41144</v>
      </c>
      <c r="N735" s="304" t="s">
        <v>2943</v>
      </c>
      <c r="O735" s="94" t="s">
        <v>2944</v>
      </c>
      <c r="P735" s="305" t="s">
        <v>2945</v>
      </c>
    </row>
    <row r="736" spans="1:16" s="306" customFormat="1" ht="24" customHeight="1">
      <c r="A736" s="307" t="s">
        <v>2946</v>
      </c>
      <c r="B736" s="304" t="s">
        <v>1894</v>
      </c>
      <c r="C736" s="96" t="s">
        <v>2908</v>
      </c>
      <c r="D736" s="96" t="s">
        <v>2909</v>
      </c>
      <c r="E736" s="307" t="s">
        <v>2947</v>
      </c>
      <c r="F736" s="94" t="s">
        <v>2948</v>
      </c>
      <c r="G736" s="300">
        <v>23</v>
      </c>
      <c r="H736" s="301" t="str">
        <f>VLOOKUP(G736,SCELTACONTRAENTE!$A$1:$B$18,2,0)</f>
        <v>23-AFFIDAMENTO IN ECONOMIA - AFFIDAMENTO DIRETTO</v>
      </c>
      <c r="I736" s="302" t="s">
        <v>2947</v>
      </c>
      <c r="J736" s="311" t="s">
        <v>2949</v>
      </c>
      <c r="K736" s="84">
        <v>2583</v>
      </c>
      <c r="L736" s="304" t="s">
        <v>2950</v>
      </c>
      <c r="M736" s="271">
        <v>40949</v>
      </c>
      <c r="N736" s="304" t="s">
        <v>1995</v>
      </c>
      <c r="O736" s="96" t="s">
        <v>2951</v>
      </c>
      <c r="P736" s="305" t="s">
        <v>2952</v>
      </c>
    </row>
    <row r="737" spans="1:16" s="306" customFormat="1" ht="24" customHeight="1">
      <c r="A737" s="21" t="s">
        <v>2953</v>
      </c>
      <c r="B737" s="73"/>
      <c r="C737" s="73" t="s">
        <v>2954</v>
      </c>
      <c r="D737" s="73" t="s">
        <v>2955</v>
      </c>
      <c r="E737" s="73" t="s">
        <v>2956</v>
      </c>
      <c r="F737" s="73" t="s">
        <v>2957</v>
      </c>
      <c r="G737" s="300">
        <v>23</v>
      </c>
      <c r="H737" s="301" t="str">
        <f>VLOOKUP(G737,SCELTACONTRAENTE!$A$1:$B$18,2,0)</f>
        <v>23-AFFIDAMENTO IN ECONOMIA - AFFIDAMENTO DIRETTO</v>
      </c>
      <c r="I737" s="73" t="s">
        <v>2956</v>
      </c>
      <c r="J737" s="311" t="s">
        <v>2958</v>
      </c>
      <c r="K737" s="286">
        <v>35500</v>
      </c>
      <c r="L737" s="85">
        <v>41271</v>
      </c>
      <c r="M737" s="312">
        <v>41275</v>
      </c>
      <c r="N737" s="313">
        <v>41639</v>
      </c>
      <c r="O737" s="21" t="s">
        <v>2959</v>
      </c>
      <c r="P737" s="84">
        <v>23504.21</v>
      </c>
    </row>
    <row r="738" spans="1:16" s="306" customFormat="1" ht="24" customHeight="1">
      <c r="A738" s="21" t="s">
        <v>2960</v>
      </c>
      <c r="B738" s="73"/>
      <c r="C738" s="73" t="s">
        <v>2954</v>
      </c>
      <c r="D738" s="73" t="s">
        <v>2955</v>
      </c>
      <c r="E738" s="21" t="s">
        <v>2961</v>
      </c>
      <c r="F738" s="21" t="s">
        <v>2962</v>
      </c>
      <c r="G738" s="300">
        <v>23</v>
      </c>
      <c r="H738" s="301" t="str">
        <f>VLOOKUP(G738,SCELTACONTRAENTE!$A$1:$B$18,2,0)</f>
        <v>23-AFFIDAMENTO IN ECONOMIA - AFFIDAMENTO DIRETTO</v>
      </c>
      <c r="I738" s="21" t="s">
        <v>2961</v>
      </c>
      <c r="J738" s="311" t="s">
        <v>2963</v>
      </c>
      <c r="K738" s="84">
        <v>2558</v>
      </c>
      <c r="L738" s="85">
        <v>41271</v>
      </c>
      <c r="M738" s="312">
        <v>41275</v>
      </c>
      <c r="N738" s="313">
        <v>41639</v>
      </c>
      <c r="O738" s="21" t="s">
        <v>2964</v>
      </c>
      <c r="P738" s="84">
        <v>2558</v>
      </c>
    </row>
    <row r="739" spans="1:16" s="306" customFormat="1" ht="24" customHeight="1">
      <c r="A739" s="73" t="s">
        <v>2965</v>
      </c>
      <c r="B739" s="73"/>
      <c r="C739" s="73" t="s">
        <v>2954</v>
      </c>
      <c r="D739" s="73" t="s">
        <v>2955</v>
      </c>
      <c r="E739" s="21" t="s">
        <v>2966</v>
      </c>
      <c r="F739" s="314" t="s">
        <v>2967</v>
      </c>
      <c r="G739" s="300">
        <v>23</v>
      </c>
      <c r="H739" s="301" t="str">
        <f>VLOOKUP(G739,SCELTACONTRAENTE!$A$1:$B$18,2,0)</f>
        <v>23-AFFIDAMENTO IN ECONOMIA - AFFIDAMENTO DIRETTO</v>
      </c>
      <c r="I739" s="21" t="s">
        <v>2966</v>
      </c>
      <c r="J739" s="311" t="s">
        <v>2968</v>
      </c>
      <c r="K739" s="99">
        <v>3225</v>
      </c>
      <c r="L739" s="85">
        <v>41271</v>
      </c>
      <c r="M739" s="312">
        <v>41275</v>
      </c>
      <c r="N739" s="313" t="s">
        <v>2969</v>
      </c>
      <c r="O739" s="21" t="s">
        <v>2970</v>
      </c>
      <c r="P739" s="315">
        <v>3225</v>
      </c>
    </row>
    <row r="740" spans="1:16" s="306" customFormat="1" ht="24" customHeight="1">
      <c r="A740" s="73" t="s">
        <v>2971</v>
      </c>
      <c r="B740" s="73"/>
      <c r="C740" s="73" t="s">
        <v>2954</v>
      </c>
      <c r="D740" s="73" t="s">
        <v>2955</v>
      </c>
      <c r="E740" s="21" t="s">
        <v>2972</v>
      </c>
      <c r="F740" s="73" t="s">
        <v>2973</v>
      </c>
      <c r="G740" s="300">
        <v>23</v>
      </c>
      <c r="H740" s="301" t="str">
        <f>VLOOKUP(G740,SCELTACONTRAENTE!$A$1:$B$18,2,0)</f>
        <v>23-AFFIDAMENTO IN ECONOMIA - AFFIDAMENTO DIRETTO</v>
      </c>
      <c r="I740" s="21" t="s">
        <v>2972</v>
      </c>
      <c r="J740" s="311" t="s">
        <v>2974</v>
      </c>
      <c r="K740" s="84">
        <v>1385</v>
      </c>
      <c r="L740" s="85">
        <v>41271</v>
      </c>
      <c r="M740" s="312">
        <v>41275</v>
      </c>
      <c r="N740" s="313" t="s">
        <v>2969</v>
      </c>
      <c r="O740" s="21" t="s">
        <v>2975</v>
      </c>
      <c r="P740" s="84">
        <v>1385</v>
      </c>
    </row>
    <row r="741" spans="1:16" s="306" customFormat="1" ht="24" customHeight="1">
      <c r="A741" s="73" t="s">
        <v>2976</v>
      </c>
      <c r="B741" s="73"/>
      <c r="C741" s="73" t="s">
        <v>2954</v>
      </c>
      <c r="D741" s="73" t="s">
        <v>2955</v>
      </c>
      <c r="E741" s="21" t="s">
        <v>2977</v>
      </c>
      <c r="F741" s="94" t="s">
        <v>2978</v>
      </c>
      <c r="G741" s="300">
        <v>23</v>
      </c>
      <c r="H741" s="301" t="str">
        <f>VLOOKUP(G741,SCELTACONTRAENTE!$A$1:$B$18,2,0)</f>
        <v>23-AFFIDAMENTO IN ECONOMIA - AFFIDAMENTO DIRETTO</v>
      </c>
      <c r="I741" s="21" t="s">
        <v>2977</v>
      </c>
      <c r="J741" s="311" t="s">
        <v>2979</v>
      </c>
      <c r="K741" s="84">
        <v>2458.41</v>
      </c>
      <c r="L741" s="85">
        <v>41271</v>
      </c>
      <c r="M741" s="312">
        <v>41275</v>
      </c>
      <c r="N741" s="313" t="s">
        <v>2969</v>
      </c>
      <c r="O741" s="21" t="s">
        <v>2980</v>
      </c>
      <c r="P741" s="316">
        <v>2458.41</v>
      </c>
    </row>
    <row r="742" spans="1:16" s="306" customFormat="1" ht="24" customHeight="1">
      <c r="A742" s="21" t="s">
        <v>2981</v>
      </c>
      <c r="B742" s="21"/>
      <c r="C742" s="73" t="s">
        <v>2954</v>
      </c>
      <c r="D742" s="73" t="s">
        <v>2955</v>
      </c>
      <c r="E742" s="21" t="s">
        <v>2982</v>
      </c>
      <c r="F742" s="21" t="s">
        <v>2983</v>
      </c>
      <c r="G742" s="300">
        <v>23</v>
      </c>
      <c r="H742" s="301" t="str">
        <f>VLOOKUP(G742,SCELTACONTRAENTE!$A$1:$B$18,2,0)</f>
        <v>23-AFFIDAMENTO IN ECONOMIA - AFFIDAMENTO DIRETTO</v>
      </c>
      <c r="I742" s="21" t="s">
        <v>2982</v>
      </c>
      <c r="J742" s="311" t="s">
        <v>2984</v>
      </c>
      <c r="K742" s="84">
        <v>10880</v>
      </c>
      <c r="L742" s="85">
        <v>41271</v>
      </c>
      <c r="M742" s="312">
        <v>41275</v>
      </c>
      <c r="N742" s="313" t="s">
        <v>2969</v>
      </c>
      <c r="O742" s="21" t="s">
        <v>2985</v>
      </c>
      <c r="P742" s="84">
        <v>6463</v>
      </c>
    </row>
    <row r="743" spans="1:16" s="306" customFormat="1" ht="24" customHeight="1">
      <c r="A743" s="97" t="s">
        <v>2986</v>
      </c>
      <c r="B743" s="97"/>
      <c r="C743" s="73" t="s">
        <v>2954</v>
      </c>
      <c r="D743" s="73" t="s">
        <v>2955</v>
      </c>
      <c r="E743" s="21" t="s">
        <v>2987</v>
      </c>
      <c r="F743" s="97" t="s">
        <v>2988</v>
      </c>
      <c r="G743" s="300">
        <v>23</v>
      </c>
      <c r="H743" s="301" t="str">
        <f>VLOOKUP(G743,SCELTACONTRAENTE!$A$1:$B$18,2,0)</f>
        <v>23-AFFIDAMENTO IN ECONOMIA - AFFIDAMENTO DIRETTO</v>
      </c>
      <c r="I743" s="21" t="s">
        <v>2987</v>
      </c>
      <c r="J743" s="311" t="s">
        <v>2989</v>
      </c>
      <c r="K743" s="84">
        <v>7500</v>
      </c>
      <c r="L743" s="85">
        <v>41271</v>
      </c>
      <c r="M743" s="312">
        <v>41275</v>
      </c>
      <c r="N743" s="313" t="s">
        <v>2969</v>
      </c>
      <c r="O743" s="21" t="s">
        <v>2990</v>
      </c>
      <c r="P743" s="84">
        <v>7500</v>
      </c>
    </row>
    <row r="744" spans="1:16" s="306" customFormat="1" ht="24" customHeight="1">
      <c r="A744" s="307" t="s">
        <v>2991</v>
      </c>
      <c r="B744" s="307"/>
      <c r="C744" s="73" t="s">
        <v>2954</v>
      </c>
      <c r="D744" s="73" t="s">
        <v>2955</v>
      </c>
      <c r="E744" s="21" t="s">
        <v>2992</v>
      </c>
      <c r="F744" s="97" t="s">
        <v>2993</v>
      </c>
      <c r="G744" s="300">
        <v>23</v>
      </c>
      <c r="H744" s="301" t="str">
        <f>VLOOKUP(G744,SCELTACONTRAENTE!$A$1:$B$18,2,0)</f>
        <v>23-AFFIDAMENTO IN ECONOMIA - AFFIDAMENTO DIRETTO</v>
      </c>
      <c r="I744" s="21" t="s">
        <v>2992</v>
      </c>
      <c r="J744" s="311" t="s">
        <v>2994</v>
      </c>
      <c r="K744" s="84">
        <v>6400</v>
      </c>
      <c r="L744" s="85">
        <v>41271</v>
      </c>
      <c r="M744" s="312">
        <v>41275</v>
      </c>
      <c r="N744" s="313" t="s">
        <v>2969</v>
      </c>
      <c r="O744" s="21" t="s">
        <v>2995</v>
      </c>
      <c r="P744" s="84">
        <v>6400</v>
      </c>
    </row>
    <row r="745" spans="1:16" s="306" customFormat="1" ht="24" customHeight="1">
      <c r="A745" s="307" t="s">
        <v>2996</v>
      </c>
      <c r="B745" s="307"/>
      <c r="C745" s="73" t="s">
        <v>2954</v>
      </c>
      <c r="D745" s="73" t="s">
        <v>2955</v>
      </c>
      <c r="E745" s="21" t="s">
        <v>2997</v>
      </c>
      <c r="F745" s="97" t="s">
        <v>2998</v>
      </c>
      <c r="G745" s="300">
        <v>23</v>
      </c>
      <c r="H745" s="301" t="str">
        <f>VLOOKUP(G745,SCELTACONTRAENTE!$A$1:$B$18,2,0)</f>
        <v>23-AFFIDAMENTO IN ECONOMIA - AFFIDAMENTO DIRETTO</v>
      </c>
      <c r="I745" s="21" t="s">
        <v>2997</v>
      </c>
      <c r="J745" s="311" t="s">
        <v>2999</v>
      </c>
      <c r="K745" s="84">
        <v>1815</v>
      </c>
      <c r="L745" s="85">
        <v>41271</v>
      </c>
      <c r="M745" s="312">
        <v>41275</v>
      </c>
      <c r="N745" s="313" t="s">
        <v>2969</v>
      </c>
      <c r="O745" s="21" t="s">
        <v>3000</v>
      </c>
      <c r="P745" s="84">
        <v>1815</v>
      </c>
    </row>
    <row r="746" spans="1:16" s="306" customFormat="1" ht="24" customHeight="1">
      <c r="A746" s="307" t="s">
        <v>3001</v>
      </c>
      <c r="B746" s="307"/>
      <c r="C746" s="73" t="s">
        <v>2954</v>
      </c>
      <c r="D746" s="73" t="s">
        <v>2955</v>
      </c>
      <c r="E746" s="21" t="s">
        <v>3002</v>
      </c>
      <c r="F746" s="97" t="s">
        <v>3003</v>
      </c>
      <c r="G746" s="300">
        <v>23</v>
      </c>
      <c r="H746" s="301" t="str">
        <f>VLOOKUP(G746,SCELTACONTRAENTE!$A$1:$B$18,2,0)</f>
        <v>23-AFFIDAMENTO IN ECONOMIA - AFFIDAMENTO DIRETTO</v>
      </c>
      <c r="I746" s="21" t="s">
        <v>3002</v>
      </c>
      <c r="J746" s="311" t="s">
        <v>2958</v>
      </c>
      <c r="K746" s="84">
        <v>38305</v>
      </c>
      <c r="L746" s="85">
        <v>41271</v>
      </c>
      <c r="M746" s="312">
        <v>41275</v>
      </c>
      <c r="N746" s="313" t="s">
        <v>2969</v>
      </c>
      <c r="O746" s="21" t="s">
        <v>3004</v>
      </c>
      <c r="P746" s="84">
        <v>38305</v>
      </c>
    </row>
    <row r="747" spans="1:16" s="306" customFormat="1" ht="24" customHeight="1">
      <c r="A747" s="307" t="s">
        <v>3005</v>
      </c>
      <c r="B747" s="307"/>
      <c r="C747" s="73" t="s">
        <v>2954</v>
      </c>
      <c r="D747" s="73" t="s">
        <v>2955</v>
      </c>
      <c r="E747" s="21" t="s">
        <v>3006</v>
      </c>
      <c r="F747" s="97" t="s">
        <v>3007</v>
      </c>
      <c r="G747" s="300">
        <v>23</v>
      </c>
      <c r="H747" s="301" t="str">
        <f>VLOOKUP(G747,SCELTACONTRAENTE!$A$1:$B$18,2,0)</f>
        <v>23-AFFIDAMENTO IN ECONOMIA - AFFIDAMENTO DIRETTO</v>
      </c>
      <c r="I747" s="21" t="s">
        <v>3006</v>
      </c>
      <c r="J747" s="311" t="s">
        <v>3008</v>
      </c>
      <c r="K747" s="84">
        <v>3330</v>
      </c>
      <c r="L747" s="85">
        <v>41271</v>
      </c>
      <c r="M747" s="312">
        <v>41275</v>
      </c>
      <c r="N747" s="313" t="s">
        <v>2969</v>
      </c>
      <c r="O747" s="21" t="s">
        <v>3009</v>
      </c>
      <c r="P747" s="84">
        <v>2220</v>
      </c>
    </row>
    <row r="748" spans="1:16" s="306" customFormat="1" ht="72" customHeight="1">
      <c r="A748" s="73" t="s">
        <v>2965</v>
      </c>
      <c r="B748" s="307"/>
      <c r="C748" s="73" t="s">
        <v>2954</v>
      </c>
      <c r="D748" s="73" t="s">
        <v>2955</v>
      </c>
      <c r="E748" s="307" t="s">
        <v>3010</v>
      </c>
      <c r="F748" s="73" t="s">
        <v>3011</v>
      </c>
      <c r="G748" s="300">
        <v>23</v>
      </c>
      <c r="H748" s="301" t="str">
        <f>VLOOKUP(G748,SCELTACONTRAENTE!$A$1:$B$18,2,0)</f>
        <v>23-AFFIDAMENTO IN ECONOMIA - AFFIDAMENTO DIRETTO</v>
      </c>
      <c r="I748" s="307" t="s">
        <v>3010</v>
      </c>
      <c r="J748" s="311" t="s">
        <v>3012</v>
      </c>
      <c r="K748" s="84">
        <v>4748</v>
      </c>
      <c r="L748" s="85">
        <v>41382</v>
      </c>
      <c r="M748" s="312">
        <v>41382</v>
      </c>
      <c r="N748" s="313" t="s">
        <v>2969</v>
      </c>
      <c r="O748" s="21" t="s">
        <v>3013</v>
      </c>
      <c r="P748" s="84">
        <v>4748</v>
      </c>
    </row>
    <row r="749" spans="1:16" s="306" customFormat="1" ht="24" customHeight="1">
      <c r="A749" s="307" t="s">
        <v>3014</v>
      </c>
      <c r="B749" s="307"/>
      <c r="C749" s="73" t="s">
        <v>2954</v>
      </c>
      <c r="D749" s="73" t="s">
        <v>2955</v>
      </c>
      <c r="E749" s="21" t="s">
        <v>3015</v>
      </c>
      <c r="F749" s="97" t="s">
        <v>3016</v>
      </c>
      <c r="G749" s="300">
        <v>23</v>
      </c>
      <c r="H749" s="301" t="str">
        <f>VLOOKUP(G749,SCELTACONTRAENTE!$A$1:$B$18,2,0)</f>
        <v>23-AFFIDAMENTO IN ECONOMIA - AFFIDAMENTO DIRETTO</v>
      </c>
      <c r="I749" s="21" t="s">
        <v>3015</v>
      </c>
      <c r="J749" s="311" t="s">
        <v>3017</v>
      </c>
      <c r="K749" s="84">
        <v>1606.23</v>
      </c>
      <c r="L749" s="85">
        <v>41443</v>
      </c>
      <c r="M749" s="312">
        <v>41456</v>
      </c>
      <c r="N749" s="313">
        <v>41820</v>
      </c>
      <c r="O749" s="21" t="s">
        <v>3018</v>
      </c>
      <c r="P749" s="84">
        <v>1606.23</v>
      </c>
    </row>
    <row r="750" spans="1:16" s="306" customFormat="1" ht="24" customHeight="1">
      <c r="A750" s="307" t="s">
        <v>3019</v>
      </c>
      <c r="B750" s="307"/>
      <c r="C750" s="73" t="s">
        <v>2954</v>
      </c>
      <c r="D750" s="73" t="s">
        <v>2955</v>
      </c>
      <c r="E750" s="21" t="s">
        <v>3020</v>
      </c>
      <c r="F750" s="97" t="s">
        <v>3021</v>
      </c>
      <c r="G750" s="300">
        <v>23</v>
      </c>
      <c r="H750" s="301" t="str">
        <f>VLOOKUP(G750,SCELTACONTRAENTE!$A$1:$B$18,2,0)</f>
        <v>23-AFFIDAMENTO IN ECONOMIA - AFFIDAMENTO DIRETTO</v>
      </c>
      <c r="I750" s="21" t="s">
        <v>3020</v>
      </c>
      <c r="J750" s="311" t="s">
        <v>3022</v>
      </c>
      <c r="K750" s="84">
        <v>39254</v>
      </c>
      <c r="L750" s="85">
        <v>41450</v>
      </c>
      <c r="M750" s="312">
        <v>41456</v>
      </c>
      <c r="N750" s="313">
        <v>42551</v>
      </c>
      <c r="O750" s="21" t="s">
        <v>3023</v>
      </c>
      <c r="P750" s="317">
        <v>6480</v>
      </c>
    </row>
    <row r="751" spans="1:16" s="306" customFormat="1" ht="24" customHeight="1">
      <c r="A751" s="307" t="s">
        <v>3024</v>
      </c>
      <c r="B751" s="307"/>
      <c r="C751" s="73" t="s">
        <v>2954</v>
      </c>
      <c r="D751" s="73" t="s">
        <v>2955</v>
      </c>
      <c r="E751" s="21" t="s">
        <v>3025</v>
      </c>
      <c r="F751" s="97" t="s">
        <v>3026</v>
      </c>
      <c r="G751" s="300">
        <v>23</v>
      </c>
      <c r="H751" s="301" t="str">
        <f>VLOOKUP(G751,SCELTACONTRAENTE!$A$1:$B$18,2,0)</f>
        <v>23-AFFIDAMENTO IN ECONOMIA - AFFIDAMENTO DIRETTO</v>
      </c>
      <c r="I751" s="21" t="s">
        <v>3025</v>
      </c>
      <c r="J751" s="311" t="s">
        <v>3027</v>
      </c>
      <c r="K751" s="84">
        <v>9446</v>
      </c>
      <c r="L751" s="85">
        <v>41542</v>
      </c>
      <c r="M751" s="312">
        <v>41548</v>
      </c>
      <c r="N751" s="313">
        <v>42004</v>
      </c>
      <c r="O751" s="21" t="s">
        <v>3028</v>
      </c>
      <c r="P751" s="317">
        <v>2135.57</v>
      </c>
    </row>
    <row r="752" spans="1:16" s="306" customFormat="1" ht="24" customHeight="1">
      <c r="A752" s="307" t="s">
        <v>3029</v>
      </c>
      <c r="B752" s="307"/>
      <c r="C752" s="73" t="s">
        <v>2954</v>
      </c>
      <c r="D752" s="73" t="s">
        <v>2955</v>
      </c>
      <c r="E752" s="21" t="s">
        <v>3030</v>
      </c>
      <c r="F752" s="96" t="s">
        <v>3031</v>
      </c>
      <c r="G752" s="300">
        <v>23</v>
      </c>
      <c r="H752" s="301" t="str">
        <f>VLOOKUP(G752,SCELTACONTRAENTE!$A$1:$B$18,2,0)</f>
        <v>23-AFFIDAMENTO IN ECONOMIA - AFFIDAMENTO DIRETTO</v>
      </c>
      <c r="I752" s="21" t="s">
        <v>3030</v>
      </c>
      <c r="J752" s="311" t="s">
        <v>3032</v>
      </c>
      <c r="K752" s="84">
        <v>6901.16</v>
      </c>
      <c r="L752" s="85">
        <v>41593</v>
      </c>
      <c r="M752" s="312">
        <v>41609</v>
      </c>
      <c r="N752" s="313">
        <v>42004</v>
      </c>
      <c r="O752" s="21" t="s">
        <v>3033</v>
      </c>
      <c r="P752" s="317">
        <v>0</v>
      </c>
    </row>
    <row r="753" spans="1:16" s="306" customFormat="1" ht="24" customHeight="1">
      <c r="A753" s="307" t="s">
        <v>3034</v>
      </c>
      <c r="B753" s="307"/>
      <c r="C753" s="73" t="s">
        <v>2954</v>
      </c>
      <c r="D753" s="73" t="s">
        <v>3035</v>
      </c>
      <c r="E753" s="307" t="s">
        <v>3036</v>
      </c>
      <c r="F753" s="96" t="s">
        <v>3037</v>
      </c>
      <c r="G753" s="300">
        <v>23</v>
      </c>
      <c r="H753" s="301" t="str">
        <f>VLOOKUP(G753,SCELTACONTRAENTE!$A$1:$B$18,2,0)</f>
        <v>23-AFFIDAMENTO IN ECONOMIA - AFFIDAMENTO DIRETTO</v>
      </c>
      <c r="I753" s="307" t="s">
        <v>3036</v>
      </c>
      <c r="J753" s="311" t="s">
        <v>3038</v>
      </c>
      <c r="K753" s="84">
        <v>19500</v>
      </c>
      <c r="L753" s="85">
        <v>41584</v>
      </c>
      <c r="M753" s="312">
        <v>41618</v>
      </c>
      <c r="N753" s="313">
        <v>42745</v>
      </c>
      <c r="O753" s="312" t="s">
        <v>3039</v>
      </c>
      <c r="P753" s="317">
        <v>0</v>
      </c>
    </row>
    <row r="754" ht="12.75">
      <c r="H754" s="4" t="e">
        <f>VLOOKUP(G754,SCELTACONTRAENTE!$A$1:$B$18,2,FALSE)</f>
        <v>#N/A</v>
      </c>
    </row>
    <row r="755" ht="12.75">
      <c r="H755" s="4" t="e">
        <f>VLOOKUP(G755,SCELTACONTRAENTE!$A$1:$B$18,2,FALSE)</f>
        <v>#N/A</v>
      </c>
    </row>
    <row r="756" ht="12.75">
      <c r="H756" s="4" t="e">
        <f>VLOOKUP(G756,SCELTACONTRAENTE!$A$1:$B$18,2,FALSE)</f>
        <v>#N/A</v>
      </c>
    </row>
    <row r="757" ht="12.75">
      <c r="H757" s="4" t="e">
        <f>VLOOKUP(G757,SCELTACONTRAENTE!$A$1:$B$18,2,FALSE)</f>
        <v>#N/A</v>
      </c>
    </row>
    <row r="758" ht="12.75">
      <c r="H758" s="4" t="e">
        <f>VLOOKUP(G758,SCELTACONTRAENTE!$A$1:$B$18,2,FALSE)</f>
        <v>#N/A</v>
      </c>
    </row>
    <row r="759" ht="12.75">
      <c r="H759" s="4" t="e">
        <f>VLOOKUP(G759,SCELTACONTRAENTE!$A$1:$B$18,2,FALSE)</f>
        <v>#N/A</v>
      </c>
    </row>
    <row r="760" ht="12.75">
      <c r="H760" s="4" t="e">
        <f>VLOOKUP(G760,SCELTACONTRAENTE!$A$1:$B$18,2,FALSE)</f>
        <v>#N/A</v>
      </c>
    </row>
    <row r="761" ht="12.75">
      <c r="H761" s="4" t="e">
        <f>VLOOKUP(G761,SCELTACONTRAENTE!$A$1:$B$18,2,FALSE)</f>
        <v>#N/A</v>
      </c>
    </row>
    <row r="762" ht="12.75">
      <c r="H762" s="4" t="e">
        <f>VLOOKUP(G762,SCELTACONTRAENTE!$A$1:$B$18,2,FALSE)</f>
        <v>#N/A</v>
      </c>
    </row>
    <row r="763" ht="12.75">
      <c r="H763" s="4" t="e">
        <f>VLOOKUP(G763,SCELTACONTRAENTE!$A$1:$B$18,2,FALSE)</f>
        <v>#N/A</v>
      </c>
    </row>
    <row r="764" ht="12.75">
      <c r="H764" s="4" t="e">
        <f>VLOOKUP(G764,SCELTACONTRAENTE!$A$1:$B$18,2,FALSE)</f>
        <v>#N/A</v>
      </c>
    </row>
    <row r="765" ht="12.75">
      <c r="H765" s="4" t="e">
        <f>VLOOKUP(G765,SCELTACONTRAENTE!$A$1:$B$18,2,FALSE)</f>
        <v>#N/A</v>
      </c>
    </row>
    <row r="766" ht="12.75">
      <c r="H766" s="4" t="e">
        <f>VLOOKUP(G766,SCELTACONTRAENTE!$A$1:$B$18,2,FALSE)</f>
        <v>#N/A</v>
      </c>
    </row>
    <row r="767" ht="12.75">
      <c r="H767" s="4" t="e">
        <f>VLOOKUP(G767,SCELTACONTRAENTE!$A$1:$B$18,2,FALSE)</f>
        <v>#N/A</v>
      </c>
    </row>
    <row r="768" ht="12.75">
      <c r="H768" s="4" t="e">
        <f>VLOOKUP(G768,SCELTACONTRAENTE!$A$1:$B$18,2,FALSE)</f>
        <v>#N/A</v>
      </c>
    </row>
    <row r="769" ht="12.75">
      <c r="H769" s="4" t="e">
        <f>VLOOKUP(G769,SCELTACONTRAENTE!$A$1:$B$18,2,FALSE)</f>
        <v>#N/A</v>
      </c>
    </row>
    <row r="770" ht="12.75">
      <c r="H770" s="4" t="e">
        <f>VLOOKUP(G770,SCELTACONTRAENTE!$A$1:$B$18,2,FALSE)</f>
        <v>#N/A</v>
      </c>
    </row>
    <row r="771" ht="12.75">
      <c r="H771" s="4" t="e">
        <f>VLOOKUP(G771,SCELTACONTRAENTE!$A$1:$B$18,2,FALSE)</f>
        <v>#N/A</v>
      </c>
    </row>
    <row r="772" ht="12.75">
      <c r="H772" s="4" t="e">
        <f>VLOOKUP(G772,SCELTACONTRAENTE!$A$1:$B$18,2,FALSE)</f>
        <v>#N/A</v>
      </c>
    </row>
    <row r="773" ht="12.75">
      <c r="H773" s="4" t="e">
        <f>VLOOKUP(G773,SCELTACONTRAENTE!$A$1:$B$18,2,FALSE)</f>
        <v>#N/A</v>
      </c>
    </row>
    <row r="774" ht="12.75">
      <c r="H774" s="4" t="e">
        <f>VLOOKUP(G774,SCELTACONTRAENTE!$A$1:$B$18,2,FALSE)</f>
        <v>#N/A</v>
      </c>
    </row>
    <row r="775" ht="12.75">
      <c r="H775" s="4" t="e">
        <f>VLOOKUP(G775,SCELTACONTRAENTE!$A$1:$B$18,2,FALSE)</f>
        <v>#N/A</v>
      </c>
    </row>
    <row r="776" ht="12.75">
      <c r="H776" s="4" t="e">
        <f>VLOOKUP(G776,SCELTACONTRAENTE!$A$1:$B$18,2,FALSE)</f>
        <v>#N/A</v>
      </c>
    </row>
    <row r="777" ht="12.75">
      <c r="H777" s="4" t="e">
        <f>VLOOKUP(G777,SCELTACONTRAENTE!$A$1:$B$18,2,FALSE)</f>
        <v>#N/A</v>
      </c>
    </row>
    <row r="778" ht="12.75">
      <c r="H778" s="4" t="e">
        <f>VLOOKUP(G778,SCELTACONTRAENTE!$A$1:$B$18,2,FALSE)</f>
        <v>#N/A</v>
      </c>
    </row>
    <row r="779" ht="12.75">
      <c r="H779" s="4" t="e">
        <f>VLOOKUP(G779,SCELTACONTRAENTE!$A$1:$B$18,2,FALSE)</f>
        <v>#N/A</v>
      </c>
    </row>
    <row r="780" ht="12.75">
      <c r="H780" s="4" t="e">
        <f>VLOOKUP(G780,SCELTACONTRAENTE!$A$1:$B$18,2,FALSE)</f>
        <v>#N/A</v>
      </c>
    </row>
    <row r="781" ht="12.75">
      <c r="H781" s="4" t="e">
        <f>VLOOKUP(G781,SCELTACONTRAENTE!$A$1:$B$18,2,FALSE)</f>
        <v>#N/A</v>
      </c>
    </row>
    <row r="782" ht="12.75">
      <c r="H782" s="4" t="e">
        <f>VLOOKUP(G782,SCELTACONTRAENTE!$A$1:$B$18,2,FALSE)</f>
        <v>#N/A</v>
      </c>
    </row>
    <row r="783" ht="12.75">
      <c r="H783" s="4" t="e">
        <f>VLOOKUP(G783,SCELTACONTRAENTE!$A$1:$B$18,2,FALSE)</f>
        <v>#N/A</v>
      </c>
    </row>
    <row r="784" ht="12.75">
      <c r="H784" s="4" t="e">
        <f>VLOOKUP(G784,SCELTACONTRAENTE!$A$1:$B$18,2,FALSE)</f>
        <v>#N/A</v>
      </c>
    </row>
    <row r="785" ht="12.75">
      <c r="H785" s="4" t="e">
        <f>VLOOKUP(G785,SCELTACONTRAENTE!$A$1:$B$18,2,FALSE)</f>
        <v>#N/A</v>
      </c>
    </row>
    <row r="786" ht="12.75">
      <c r="H786" s="4" t="e">
        <f>VLOOKUP(G786,SCELTACONTRAENTE!$A$1:$B$18,2,FALSE)</f>
        <v>#N/A</v>
      </c>
    </row>
    <row r="787" ht="12.75">
      <c r="H787" s="4" t="e">
        <f>VLOOKUP(G787,SCELTACONTRAENTE!$A$1:$B$18,2,FALSE)</f>
        <v>#N/A</v>
      </c>
    </row>
    <row r="788" ht="12.75">
      <c r="H788" s="4" t="e">
        <f>VLOOKUP(G788,SCELTACONTRAENTE!$A$1:$B$18,2,FALSE)</f>
        <v>#N/A</v>
      </c>
    </row>
    <row r="789" ht="12.75">
      <c r="H789" s="4" t="e">
        <f>VLOOKUP(G789,SCELTACONTRAENTE!$A$1:$B$18,2,FALSE)</f>
        <v>#N/A</v>
      </c>
    </row>
    <row r="790" ht="12.75">
      <c r="H790" s="4" t="e">
        <f>VLOOKUP(G790,SCELTACONTRAENTE!$A$1:$B$18,2,FALSE)</f>
        <v>#N/A</v>
      </c>
    </row>
    <row r="791" ht="12.75">
      <c r="H791" s="4" t="e">
        <f>VLOOKUP(G791,SCELTACONTRAENTE!$A$1:$B$18,2,FALSE)</f>
        <v>#N/A</v>
      </c>
    </row>
    <row r="792" ht="12.75">
      <c r="H792" s="4" t="e">
        <f>VLOOKUP(G792,SCELTACONTRAENTE!$A$1:$B$18,2,FALSE)</f>
        <v>#N/A</v>
      </c>
    </row>
    <row r="793" ht="12.75">
      <c r="H793" s="4" t="e">
        <f>VLOOKUP(G793,SCELTACONTRAENTE!$A$1:$B$18,2,FALSE)</f>
        <v>#N/A</v>
      </c>
    </row>
    <row r="794" ht="12.75">
      <c r="H794" s="4" t="e">
        <f>VLOOKUP(G794,SCELTACONTRAENTE!$A$1:$B$18,2,FALSE)</f>
        <v>#N/A</v>
      </c>
    </row>
    <row r="795" ht="12.75">
      <c r="H795" s="4" t="e">
        <f>VLOOKUP(G795,SCELTACONTRAENTE!$A$1:$B$18,2,FALSE)</f>
        <v>#N/A</v>
      </c>
    </row>
    <row r="796" ht="12.75">
      <c r="H796" s="4" t="e">
        <f>VLOOKUP(G796,SCELTACONTRAENTE!$A$1:$B$18,2,FALSE)</f>
        <v>#N/A</v>
      </c>
    </row>
    <row r="797" ht="12.75">
      <c r="H797" s="4" t="e">
        <f>VLOOKUP(G797,SCELTACONTRAENTE!$A$1:$B$18,2,FALSE)</f>
        <v>#N/A</v>
      </c>
    </row>
    <row r="798" ht="12.75">
      <c r="H798" s="4" t="e">
        <f>VLOOKUP(G798,SCELTACONTRAENTE!$A$1:$B$18,2,FALSE)</f>
        <v>#N/A</v>
      </c>
    </row>
    <row r="799" ht="12.75">
      <c r="H799" s="4" t="e">
        <f>VLOOKUP(G799,SCELTACONTRAENTE!$A$1:$B$18,2,FALSE)</f>
        <v>#N/A</v>
      </c>
    </row>
    <row r="800" ht="12.75">
      <c r="H800" s="4" t="e">
        <f>VLOOKUP(G800,SCELTACONTRAENTE!$A$1:$B$18,2,FALSE)</f>
        <v>#N/A</v>
      </c>
    </row>
    <row r="801" ht="12.75">
      <c r="H801" s="4" t="e">
        <f>VLOOKUP(G801,SCELTACONTRAENTE!$A$1:$B$18,2,FALSE)</f>
        <v>#N/A</v>
      </c>
    </row>
    <row r="802" ht="12.75">
      <c r="H802" s="4" t="e">
        <f>VLOOKUP(G802,SCELTACONTRAENTE!$A$1:$B$18,2,FALSE)</f>
        <v>#N/A</v>
      </c>
    </row>
    <row r="803" ht="12.75">
      <c r="H803" s="4" t="e">
        <f>VLOOKUP(G803,SCELTACONTRAENTE!$A$1:$B$18,2,FALSE)</f>
        <v>#N/A</v>
      </c>
    </row>
    <row r="804" ht="12.75">
      <c r="H804" s="4" t="e">
        <f>VLOOKUP(G804,SCELTACONTRAENTE!$A$1:$B$18,2,FALSE)</f>
        <v>#N/A</v>
      </c>
    </row>
    <row r="805" ht="12.75">
      <c r="H805" s="4" t="e">
        <f>VLOOKUP(G805,SCELTACONTRAENTE!$A$1:$B$18,2,FALSE)</f>
        <v>#N/A</v>
      </c>
    </row>
    <row r="806" ht="12.75">
      <c r="H806" s="4" t="e">
        <f>VLOOKUP(G806,SCELTACONTRAENTE!$A$1:$B$18,2,FALSE)</f>
        <v>#N/A</v>
      </c>
    </row>
    <row r="807" ht="12.75">
      <c r="H807" s="4" t="e">
        <f>VLOOKUP(G807,SCELTACONTRAENTE!$A$1:$B$18,2,FALSE)</f>
        <v>#N/A</v>
      </c>
    </row>
    <row r="808" ht="12.75">
      <c r="H808" s="4" t="e">
        <f>VLOOKUP(G808,SCELTACONTRAENTE!$A$1:$B$18,2,FALSE)</f>
        <v>#N/A</v>
      </c>
    </row>
    <row r="809" ht="12.75">
      <c r="H809" s="4" t="e">
        <f>VLOOKUP(G809,SCELTACONTRAENTE!$A$1:$B$18,2,FALSE)</f>
        <v>#N/A</v>
      </c>
    </row>
    <row r="810" ht="12.75">
      <c r="H810" s="4" t="e">
        <f>VLOOKUP(G810,SCELTACONTRAENTE!$A$1:$B$18,2,FALSE)</f>
        <v>#N/A</v>
      </c>
    </row>
    <row r="811" ht="12.75">
      <c r="H811" s="4" t="e">
        <f>VLOOKUP(G811,SCELTACONTRAENTE!$A$1:$B$18,2,FALSE)</f>
        <v>#N/A</v>
      </c>
    </row>
    <row r="812" ht="12.75">
      <c r="H812" s="4" t="e">
        <f>VLOOKUP(G812,SCELTACONTRAENTE!$A$1:$B$18,2,FALSE)</f>
        <v>#N/A</v>
      </c>
    </row>
    <row r="813" ht="12.75">
      <c r="H813" s="4" t="e">
        <f>VLOOKUP(G813,SCELTACONTRAENTE!$A$1:$B$18,2,FALSE)</f>
        <v>#N/A</v>
      </c>
    </row>
    <row r="814" ht="12.75">
      <c r="H814" s="4" t="e">
        <f>VLOOKUP(G814,SCELTACONTRAENTE!$A$1:$B$18,2,FALSE)</f>
        <v>#N/A</v>
      </c>
    </row>
    <row r="815" ht="12.75">
      <c r="H815" s="4" t="e">
        <f>VLOOKUP(G815,SCELTACONTRAENTE!$A$1:$B$18,2,FALSE)</f>
        <v>#N/A</v>
      </c>
    </row>
    <row r="816" ht="12.75">
      <c r="H816" s="4" t="e">
        <f>VLOOKUP(G816,SCELTACONTRAENTE!$A$1:$B$18,2,FALSE)</f>
        <v>#N/A</v>
      </c>
    </row>
    <row r="817" ht="12.75">
      <c r="H817" s="4" t="e">
        <f>VLOOKUP(G817,SCELTACONTRAENTE!$A$1:$B$18,2,FALSE)</f>
        <v>#N/A</v>
      </c>
    </row>
    <row r="818" ht="12.75">
      <c r="H818" s="4" t="e">
        <f>VLOOKUP(G818,SCELTACONTRAENTE!$A$1:$B$18,2,FALSE)</f>
        <v>#N/A</v>
      </c>
    </row>
    <row r="819" ht="12.75">
      <c r="H819" s="4" t="e">
        <f>VLOOKUP(G819,SCELTACONTRAENTE!$A$1:$B$18,2,FALSE)</f>
        <v>#N/A</v>
      </c>
    </row>
    <row r="820" ht="12.75">
      <c r="H820" s="4" t="e">
        <f>VLOOKUP(G820,SCELTACONTRAENTE!$A$1:$B$18,2,FALSE)</f>
        <v>#N/A</v>
      </c>
    </row>
    <row r="821" ht="12.75">
      <c r="H821" s="4" t="e">
        <f>VLOOKUP(G821,SCELTACONTRAENTE!$A$1:$B$18,2,FALSE)</f>
        <v>#N/A</v>
      </c>
    </row>
    <row r="822" ht="12.75">
      <c r="H822" s="4" t="e">
        <f>VLOOKUP(G822,SCELTACONTRAENTE!$A$1:$B$18,2,FALSE)</f>
        <v>#N/A</v>
      </c>
    </row>
    <row r="823" ht="12.75">
      <c r="H823" s="4" t="e">
        <f>VLOOKUP(G823,SCELTACONTRAENTE!$A$1:$B$18,2,FALSE)</f>
        <v>#N/A</v>
      </c>
    </row>
    <row r="824" ht="12.75">
      <c r="H824" s="4" t="e">
        <f>VLOOKUP(G824,SCELTACONTRAENTE!$A$1:$B$18,2,FALSE)</f>
        <v>#N/A</v>
      </c>
    </row>
    <row r="825" ht="12.75">
      <c r="H825" s="4" t="e">
        <f>VLOOKUP(G825,SCELTACONTRAENTE!$A$1:$B$18,2,FALSE)</f>
        <v>#N/A</v>
      </c>
    </row>
    <row r="826" ht="12.75">
      <c r="H826" s="4" t="e">
        <f>VLOOKUP(G826,SCELTACONTRAENTE!$A$1:$B$18,2,FALSE)</f>
        <v>#N/A</v>
      </c>
    </row>
    <row r="827" ht="12.75">
      <c r="H827" s="4" t="e">
        <f>VLOOKUP(G827,SCELTACONTRAENTE!$A$1:$B$18,2,FALSE)</f>
        <v>#N/A</v>
      </c>
    </row>
    <row r="828" ht="12.75">
      <c r="H828" s="4" t="e">
        <f>VLOOKUP(G828,SCELTACONTRAENTE!$A$1:$B$18,2,FALSE)</f>
        <v>#N/A</v>
      </c>
    </row>
    <row r="829" ht="12.75">
      <c r="H829" s="4" t="e">
        <f>VLOOKUP(G829,SCELTACONTRAENTE!$A$1:$B$18,2,FALSE)</f>
        <v>#N/A</v>
      </c>
    </row>
    <row r="830" ht="12.75">
      <c r="H830" s="4" t="e">
        <f>VLOOKUP(G830,SCELTACONTRAENTE!$A$1:$B$18,2,FALSE)</f>
        <v>#N/A</v>
      </c>
    </row>
    <row r="831" ht="12.75">
      <c r="H831" s="4" t="e">
        <f>VLOOKUP(G831,SCELTACONTRAENTE!$A$1:$B$18,2,FALSE)</f>
        <v>#N/A</v>
      </c>
    </row>
    <row r="832" ht="12.75">
      <c r="H832" s="4" t="e">
        <f>VLOOKUP(G832,SCELTACONTRAENTE!$A$1:$B$18,2,FALSE)</f>
        <v>#N/A</v>
      </c>
    </row>
    <row r="833" ht="12.75">
      <c r="H833" s="4" t="e">
        <f>VLOOKUP(G833,SCELTACONTRAENTE!$A$1:$B$18,2,FALSE)</f>
        <v>#N/A</v>
      </c>
    </row>
    <row r="834" ht="12.75">
      <c r="H834" s="4" t="e">
        <f>VLOOKUP(G834,SCELTACONTRAENTE!$A$1:$B$18,2,FALSE)</f>
        <v>#N/A</v>
      </c>
    </row>
    <row r="835" ht="12.75">
      <c r="H835" s="4" t="e">
        <f>VLOOKUP(G835,SCELTACONTRAENTE!$A$1:$B$18,2,FALSE)</f>
        <v>#N/A</v>
      </c>
    </row>
    <row r="836" ht="12.75">
      <c r="H836" s="4" t="e">
        <f>VLOOKUP(G836,SCELTACONTRAENTE!$A$1:$B$18,2,FALSE)</f>
        <v>#N/A</v>
      </c>
    </row>
    <row r="837" ht="12.75">
      <c r="H837" s="4" t="e">
        <f>VLOOKUP(G837,SCELTACONTRAENTE!$A$1:$B$18,2,FALSE)</f>
        <v>#N/A</v>
      </c>
    </row>
    <row r="838" ht="12.75">
      <c r="H838" s="4" t="e">
        <f>VLOOKUP(G838,SCELTACONTRAENTE!$A$1:$B$18,2,FALSE)</f>
        <v>#N/A</v>
      </c>
    </row>
    <row r="839" ht="12.75">
      <c r="H839" s="4" t="e">
        <f>VLOOKUP(G839,SCELTACONTRAENTE!$A$1:$B$18,2,FALSE)</f>
        <v>#N/A</v>
      </c>
    </row>
    <row r="840" ht="12.75">
      <c r="H840" s="4" t="e">
        <f>VLOOKUP(G840,SCELTACONTRAENTE!$A$1:$B$18,2,FALSE)</f>
        <v>#N/A</v>
      </c>
    </row>
    <row r="841" ht="12.75">
      <c r="H841" s="4" t="e">
        <f>VLOOKUP(G841,SCELTACONTRAENTE!$A$1:$B$18,2,FALSE)</f>
        <v>#N/A</v>
      </c>
    </row>
    <row r="842" ht="12.75">
      <c r="H842" s="4" t="e">
        <f>VLOOKUP(G842,SCELTACONTRAENTE!$A$1:$B$18,2,FALSE)</f>
        <v>#N/A</v>
      </c>
    </row>
    <row r="843" ht="12.75">
      <c r="H843" s="4" t="e">
        <f>VLOOKUP(G843,SCELTACONTRAENTE!$A$1:$B$18,2,FALSE)</f>
        <v>#N/A</v>
      </c>
    </row>
    <row r="844" ht="12.75">
      <c r="H844" s="4" t="e">
        <f>VLOOKUP(G844,SCELTACONTRAENTE!$A$1:$B$18,2,FALSE)</f>
        <v>#N/A</v>
      </c>
    </row>
    <row r="845" ht="12.75">
      <c r="H845" s="4" t="e">
        <f>VLOOKUP(G845,SCELTACONTRAENTE!$A$1:$B$18,2,FALSE)</f>
        <v>#N/A</v>
      </c>
    </row>
    <row r="846" ht="12.75">
      <c r="H846" s="4" t="e">
        <f>VLOOKUP(G846,SCELTACONTRAENTE!$A$1:$B$18,2,FALSE)</f>
        <v>#N/A</v>
      </c>
    </row>
    <row r="847" ht="12.75">
      <c r="H847" s="4" t="e">
        <f>VLOOKUP(G847,SCELTACONTRAENTE!$A$1:$B$18,2,FALSE)</f>
        <v>#N/A</v>
      </c>
    </row>
    <row r="848" ht="12.75">
      <c r="H848" s="4" t="e">
        <f>VLOOKUP(G848,SCELTACONTRAENTE!$A$1:$B$18,2,FALSE)</f>
        <v>#N/A</v>
      </c>
    </row>
    <row r="849" ht="12.75">
      <c r="H849" s="4" t="e">
        <f>VLOOKUP(G849,SCELTACONTRAENTE!$A$1:$B$18,2,FALSE)</f>
        <v>#N/A</v>
      </c>
    </row>
    <row r="850" ht="12.75">
      <c r="H850" s="4" t="e">
        <f>VLOOKUP(G850,SCELTACONTRAENTE!$A$1:$B$18,2,FALSE)</f>
        <v>#N/A</v>
      </c>
    </row>
    <row r="851" ht="12.75">
      <c r="H851" s="4" t="e">
        <f>VLOOKUP(G851,SCELTACONTRAENTE!$A$1:$B$18,2,FALSE)</f>
        <v>#N/A</v>
      </c>
    </row>
    <row r="852" ht="12.75">
      <c r="H852" s="4" t="e">
        <f>VLOOKUP(G852,SCELTACONTRAENTE!$A$1:$B$18,2,FALSE)</f>
        <v>#N/A</v>
      </c>
    </row>
    <row r="853" ht="12.75">
      <c r="H853" s="4" t="e">
        <f>VLOOKUP(G853,SCELTACONTRAENTE!$A$1:$B$18,2,FALSE)</f>
        <v>#N/A</v>
      </c>
    </row>
    <row r="854" ht="12.75">
      <c r="H854" s="4" t="e">
        <f>VLOOKUP(G854,SCELTACONTRAENTE!$A$1:$B$18,2,FALSE)</f>
        <v>#N/A</v>
      </c>
    </row>
    <row r="855" ht="12.75">
      <c r="H855" s="4" t="e">
        <f>VLOOKUP(G855,SCELTACONTRAENTE!$A$1:$B$18,2,FALSE)</f>
        <v>#N/A</v>
      </c>
    </row>
    <row r="856" ht="12.75">
      <c r="H856" s="4" t="e">
        <f>VLOOKUP(G856,SCELTACONTRAENTE!$A$1:$B$18,2,FALSE)</f>
        <v>#N/A</v>
      </c>
    </row>
    <row r="857" ht="12.75">
      <c r="H857" s="4" t="e">
        <f>VLOOKUP(G857,SCELTACONTRAENTE!$A$1:$B$18,2,FALSE)</f>
        <v>#N/A</v>
      </c>
    </row>
    <row r="858" ht="12.75">
      <c r="H858" s="4" t="e">
        <f>VLOOKUP(G858,SCELTACONTRAENTE!$A$1:$B$18,2,FALSE)</f>
        <v>#N/A</v>
      </c>
    </row>
    <row r="859" ht="12.75">
      <c r="H859" s="4" t="e">
        <f>VLOOKUP(G859,SCELTACONTRAENTE!$A$1:$B$18,2,FALSE)</f>
        <v>#N/A</v>
      </c>
    </row>
    <row r="860" ht="12.75">
      <c r="H860" s="4" t="e">
        <f>VLOOKUP(G860,SCELTACONTRAENTE!$A$1:$B$18,2,FALSE)</f>
        <v>#N/A</v>
      </c>
    </row>
    <row r="861" ht="12.75">
      <c r="H861" s="4" t="e">
        <f>VLOOKUP(G861,SCELTACONTRAENTE!$A$1:$B$18,2,FALSE)</f>
        <v>#N/A</v>
      </c>
    </row>
    <row r="862" ht="12.75">
      <c r="H862" s="4" t="e">
        <f>VLOOKUP(G862,SCELTACONTRAENTE!$A$1:$B$18,2,FALSE)</f>
        <v>#N/A</v>
      </c>
    </row>
    <row r="863" ht="12.75">
      <c r="H863" s="4" t="e">
        <f>VLOOKUP(G863,SCELTACONTRAENTE!$A$1:$B$18,2,FALSE)</f>
        <v>#N/A</v>
      </c>
    </row>
    <row r="864" ht="12.75">
      <c r="H864" s="4" t="e">
        <f>VLOOKUP(G864,SCELTACONTRAENTE!$A$1:$B$18,2,FALSE)</f>
        <v>#N/A</v>
      </c>
    </row>
    <row r="865" ht="12.75">
      <c r="H865" s="4" t="e">
        <f>VLOOKUP(G865,SCELTACONTRAENTE!$A$1:$B$18,2,FALSE)</f>
        <v>#N/A</v>
      </c>
    </row>
    <row r="866" ht="12.75">
      <c r="H866" s="4" t="e">
        <f>VLOOKUP(G866,SCELTACONTRAENTE!$A$1:$B$18,2,FALSE)</f>
        <v>#N/A</v>
      </c>
    </row>
    <row r="867" ht="12.75">
      <c r="H867" s="4" t="e">
        <f>VLOOKUP(G867,SCELTACONTRAENTE!$A$1:$B$18,2,FALSE)</f>
        <v>#N/A</v>
      </c>
    </row>
    <row r="868" ht="12.75">
      <c r="H868" s="4" t="e">
        <f>VLOOKUP(G868,SCELTACONTRAENTE!$A$1:$B$18,2,FALSE)</f>
        <v>#N/A</v>
      </c>
    </row>
    <row r="869" ht="12.75">
      <c r="H869" s="4" t="e">
        <f>VLOOKUP(G869,SCELTACONTRAENTE!$A$1:$B$18,2,FALSE)</f>
        <v>#N/A</v>
      </c>
    </row>
    <row r="870" ht="12.75">
      <c r="H870" s="4" t="e">
        <f>VLOOKUP(G870,SCELTACONTRAENTE!$A$1:$B$18,2,FALSE)</f>
        <v>#N/A</v>
      </c>
    </row>
    <row r="871" ht="12.75">
      <c r="H871" s="4" t="e">
        <f>VLOOKUP(G871,SCELTACONTRAENTE!$A$1:$B$18,2,FALSE)</f>
        <v>#N/A</v>
      </c>
    </row>
    <row r="872" ht="12.75">
      <c r="H872" s="4" t="e">
        <f>VLOOKUP(G872,SCELTACONTRAENTE!$A$1:$B$18,2,FALSE)</f>
        <v>#N/A</v>
      </c>
    </row>
    <row r="873" ht="12.75">
      <c r="H873" s="4" t="e">
        <f>VLOOKUP(G873,SCELTACONTRAENTE!$A$1:$B$18,2,FALSE)</f>
        <v>#N/A</v>
      </c>
    </row>
    <row r="874" ht="12.75">
      <c r="H874" s="4" t="e">
        <f>VLOOKUP(G874,SCELTACONTRAENTE!$A$1:$B$18,2,FALSE)</f>
        <v>#N/A</v>
      </c>
    </row>
    <row r="875" ht="12.75">
      <c r="H875" s="4" t="e">
        <f>VLOOKUP(G875,SCELTACONTRAENTE!$A$1:$B$18,2,FALSE)</f>
        <v>#N/A</v>
      </c>
    </row>
    <row r="876" ht="12.75">
      <c r="H876" s="4" t="e">
        <f>VLOOKUP(G876,SCELTACONTRAENTE!$A$1:$B$18,2,FALSE)</f>
        <v>#N/A</v>
      </c>
    </row>
    <row r="877" ht="12.75">
      <c r="H877" s="4" t="e">
        <f>VLOOKUP(G877,SCELTACONTRAENTE!$A$1:$B$18,2,FALSE)</f>
        <v>#N/A</v>
      </c>
    </row>
    <row r="878" ht="12.75">
      <c r="H878" s="4" t="e">
        <f>VLOOKUP(G878,SCELTACONTRAENTE!$A$1:$B$18,2,FALSE)</f>
        <v>#N/A</v>
      </c>
    </row>
    <row r="879" ht="12.75">
      <c r="H879" s="4" t="e">
        <f>VLOOKUP(G879,SCELTACONTRAENTE!$A$1:$B$18,2,FALSE)</f>
        <v>#N/A</v>
      </c>
    </row>
    <row r="880" ht="12.75">
      <c r="H880" s="4" t="e">
        <f>VLOOKUP(G880,SCELTACONTRAENTE!$A$1:$B$18,2,FALSE)</f>
        <v>#N/A</v>
      </c>
    </row>
    <row r="881" ht="12.75">
      <c r="H881" s="4" t="e">
        <f>VLOOKUP(G881,SCELTACONTRAENTE!$A$1:$B$18,2,FALSE)</f>
        <v>#N/A</v>
      </c>
    </row>
    <row r="882" ht="12.75">
      <c r="H882" s="4" t="e">
        <f>VLOOKUP(G882,SCELTACONTRAENTE!$A$1:$B$18,2,FALSE)</f>
        <v>#N/A</v>
      </c>
    </row>
    <row r="883" ht="12.75">
      <c r="H883" s="4" t="e">
        <f>VLOOKUP(G883,SCELTACONTRAENTE!$A$1:$B$18,2,FALSE)</f>
        <v>#N/A</v>
      </c>
    </row>
    <row r="884" ht="12.75">
      <c r="H884" s="4" t="e">
        <f>VLOOKUP(G884,SCELTACONTRAENTE!$A$1:$B$18,2,FALSE)</f>
        <v>#N/A</v>
      </c>
    </row>
    <row r="885" ht="12.75">
      <c r="H885" s="4" t="e">
        <f>VLOOKUP(G885,SCELTACONTRAENTE!$A$1:$B$18,2,FALSE)</f>
        <v>#N/A</v>
      </c>
    </row>
    <row r="886" ht="12.75">
      <c r="H886" s="4" t="e">
        <f>VLOOKUP(G886,SCELTACONTRAENTE!$A$1:$B$18,2,FALSE)</f>
        <v>#N/A</v>
      </c>
    </row>
    <row r="887" ht="12.75">
      <c r="H887" s="4" t="e">
        <f>VLOOKUP(G887,SCELTACONTRAENTE!$A$1:$B$18,2,FALSE)</f>
        <v>#N/A</v>
      </c>
    </row>
    <row r="888" ht="12.75">
      <c r="H888" s="4" t="e">
        <f>VLOOKUP(G888,SCELTACONTRAENTE!$A$1:$B$18,2,FALSE)</f>
        <v>#N/A</v>
      </c>
    </row>
    <row r="889" ht="12.75">
      <c r="H889" s="4" t="e">
        <f>VLOOKUP(G889,SCELTACONTRAENTE!$A$1:$B$18,2,FALSE)</f>
        <v>#N/A</v>
      </c>
    </row>
    <row r="890" ht="12.75">
      <c r="H890" s="4" t="e">
        <f>VLOOKUP(G890,SCELTACONTRAENTE!$A$1:$B$18,2,FALSE)</f>
        <v>#N/A</v>
      </c>
    </row>
    <row r="891" ht="12.75">
      <c r="H891" s="4" t="e">
        <f>VLOOKUP(G891,SCELTACONTRAENTE!$A$1:$B$18,2,FALSE)</f>
        <v>#N/A</v>
      </c>
    </row>
    <row r="892" ht="12.75">
      <c r="H892" s="4" t="e">
        <f>VLOOKUP(G892,SCELTACONTRAENTE!$A$1:$B$18,2,FALSE)</f>
        <v>#N/A</v>
      </c>
    </row>
    <row r="893" ht="12.75">
      <c r="H893" s="4" t="e">
        <f>VLOOKUP(G893,SCELTACONTRAENTE!$A$1:$B$18,2,FALSE)</f>
        <v>#N/A</v>
      </c>
    </row>
    <row r="894" ht="12.75">
      <c r="H894" s="4" t="e">
        <f>VLOOKUP(G894,SCELTACONTRAENTE!$A$1:$B$18,2,FALSE)</f>
        <v>#N/A</v>
      </c>
    </row>
    <row r="895" ht="12.75">
      <c r="H895" s="4" t="e">
        <f>VLOOKUP(G895,SCELTACONTRAENTE!$A$1:$B$18,2,FALSE)</f>
        <v>#N/A</v>
      </c>
    </row>
  </sheetData>
  <printOptions horizontalCentered="1"/>
  <pageMargins left="0.08958333333333333" right="0.05486111111111111" top="0.1909722222222222" bottom="0.08541666666666667" header="0.5118055555555555" footer="0.5118055555555555"/>
  <pageSetup horizontalDpi="300" verticalDpi="3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4"/>
  <sheetViews>
    <sheetView tabSelected="1" workbookViewId="0" topLeftCell="A1616">
      <selection activeCell="H1650" sqref="H1650"/>
    </sheetView>
  </sheetViews>
  <sheetFormatPr defaultColWidth="9.140625" defaultRowHeight="12.75"/>
  <cols>
    <col min="1" max="1" width="14.7109375" style="318" customWidth="1"/>
    <col min="2" max="2" width="19.28125" style="318" customWidth="1"/>
    <col min="3" max="3" width="50.28125" style="318" customWidth="1"/>
    <col min="4" max="4" width="17.140625" style="319" customWidth="1"/>
    <col min="5" max="5" width="6.28125" style="318" customWidth="1"/>
    <col min="6" max="6" width="17.00390625" style="320" customWidth="1"/>
    <col min="7" max="7" width="12.57421875" style="318" customWidth="1"/>
    <col min="8" max="8" width="17.140625" style="318" customWidth="1"/>
    <col min="9" max="9" width="7.8515625" style="320" customWidth="1"/>
    <col min="10" max="10" width="96.421875" style="320" customWidth="1"/>
    <col min="11" max="16384" width="8.8515625" style="321" customWidth="1"/>
  </cols>
  <sheetData>
    <row r="1" spans="1:9" s="322" customFormat="1" ht="11.25">
      <c r="A1" s="322" t="s">
        <v>0</v>
      </c>
      <c r="B1" s="322" t="s">
        <v>3040</v>
      </c>
      <c r="C1" s="322" t="s">
        <v>3041</v>
      </c>
      <c r="D1" s="322" t="s">
        <v>3042</v>
      </c>
      <c r="E1" s="322" t="s">
        <v>3043</v>
      </c>
      <c r="F1" s="322" t="s">
        <v>7</v>
      </c>
      <c r="G1" s="322" t="s">
        <v>3044</v>
      </c>
      <c r="H1" s="322" t="s">
        <v>3045</v>
      </c>
      <c r="I1" s="322" t="s">
        <v>3046</v>
      </c>
    </row>
    <row r="2" spans="1:10" ht="12.75">
      <c r="A2" s="318" t="s">
        <v>16</v>
      </c>
      <c r="B2" s="318" t="s">
        <v>3047</v>
      </c>
      <c r="C2" s="318" t="s">
        <v>3048</v>
      </c>
      <c r="D2" s="319" t="s">
        <v>3049</v>
      </c>
      <c r="E2" s="318" t="s">
        <v>3050</v>
      </c>
      <c r="F2" s="320" t="str">
        <f>VLOOKUP(E2,RUOLO!$A$1:$B$6,2,FALSE)</f>
        <v>02-MANDATARIA</v>
      </c>
      <c r="G2" s="318" t="s">
        <v>3051</v>
      </c>
      <c r="H2" s="318" t="s">
        <v>3051</v>
      </c>
      <c r="I2" s="320">
        <f>IF(A2=A1,1,0)</f>
        <v>0</v>
      </c>
      <c r="J2" s="320">
        <f>IF(I2=0,-INT(J1-1),J1)</f>
        <v>1</v>
      </c>
    </row>
    <row r="3" spans="1:10" ht="12.75">
      <c r="A3" s="318" t="s">
        <v>16</v>
      </c>
      <c r="B3" s="318" t="s">
        <v>3052</v>
      </c>
      <c r="C3" s="318" t="s">
        <v>3053</v>
      </c>
      <c r="D3" s="319" t="s">
        <v>3049</v>
      </c>
      <c r="E3" s="318" t="s">
        <v>3049</v>
      </c>
      <c r="F3" s="320" t="str">
        <f>VLOOKUP(E3,RUOLO!$A$1:$B$6,2,FALSE)</f>
        <v>01-MANDANTE</v>
      </c>
      <c r="G3" s="318" t="s">
        <v>3051</v>
      </c>
      <c r="H3" s="318" t="s">
        <v>3051</v>
      </c>
      <c r="I3" s="320">
        <f>IF(A3=A2,1,0)</f>
        <v>1</v>
      </c>
      <c r="J3" s="320">
        <f>IF(I3=0,-INT(J2-1),J2)</f>
      </c>
    </row>
    <row r="4" spans="1:10" ht="12.75">
      <c r="A4" s="318" t="s">
        <v>16</v>
      </c>
      <c r="B4" s="318" t="s">
        <v>3054</v>
      </c>
      <c r="C4" s="318" t="s">
        <v>3055</v>
      </c>
      <c r="D4" s="319" t="s">
        <v>3050</v>
      </c>
      <c r="E4" s="318" t="s">
        <v>3050</v>
      </c>
      <c r="F4" s="320" t="str">
        <f>VLOOKUP(E4,RUOLO!$A$1:$B$6,2,FALSE)</f>
        <v>02-MANDATARIA</v>
      </c>
      <c r="G4" s="318" t="s">
        <v>3051</v>
      </c>
      <c r="H4" s="318" t="s">
        <v>3056</v>
      </c>
      <c r="I4" s="320">
        <f>IF(A4=A3,1,0)</f>
        <v>1</v>
      </c>
      <c r="J4" s="320">
        <f>IF(I4=0,-INT(J3-1),J3)</f>
      </c>
    </row>
    <row r="5" spans="1:10" ht="12.75">
      <c r="A5" s="318" t="s">
        <v>16</v>
      </c>
      <c r="B5" s="318" t="s">
        <v>3057</v>
      </c>
      <c r="C5" s="318" t="s">
        <v>3058</v>
      </c>
      <c r="D5" s="319" t="s">
        <v>3050</v>
      </c>
      <c r="E5" s="318" t="s">
        <v>3049</v>
      </c>
      <c r="F5" s="320" t="str">
        <f>VLOOKUP(E5,RUOLO!$A$1:$B$6,2,FALSE)</f>
        <v>01-MANDANTE</v>
      </c>
      <c r="G5" s="318" t="s">
        <v>3051</v>
      </c>
      <c r="H5" s="318" t="s">
        <v>3056</v>
      </c>
      <c r="I5" s="320">
        <f>IF(A5=A4,1,0)</f>
        <v>1</v>
      </c>
      <c r="J5" s="320">
        <f>IF(I5=0,-INT(J4-1),J4)</f>
      </c>
    </row>
    <row r="6" spans="1:10" ht="12.75">
      <c r="A6" s="318" t="s">
        <v>24</v>
      </c>
      <c r="B6" s="318" t="s">
        <v>3059</v>
      </c>
      <c r="C6" s="318" t="s">
        <v>3060</v>
      </c>
      <c r="E6" s="318" t="s">
        <v>362</v>
      </c>
      <c r="F6" s="320">
        <f>VLOOKUP(E6,RUOLO!$A$1:$B$6,2,FALSE)</f>
        <v>0</v>
      </c>
      <c r="G6" s="318" t="s">
        <v>3051</v>
      </c>
      <c r="H6" s="318" t="s">
        <v>3051</v>
      </c>
      <c r="I6" s="320">
        <f>IF(A6=A5,1,0)</f>
        <v>0</v>
      </c>
      <c r="J6" s="320">
        <f>IF(I6=0,-INT(J5-1),J5)</f>
        <v>0</v>
      </c>
    </row>
    <row r="7" spans="1:10" ht="12.75">
      <c r="A7" s="318" t="s">
        <v>24</v>
      </c>
      <c r="B7" s="323" t="s">
        <v>3061</v>
      </c>
      <c r="C7" s="318" t="s">
        <v>3062</v>
      </c>
      <c r="E7" s="318" t="s">
        <v>362</v>
      </c>
      <c r="F7" s="320">
        <f>VLOOKUP(E7,RUOLO!$A$1:$B$6,2,FALSE)</f>
        <v>0</v>
      </c>
      <c r="G7" s="318" t="s">
        <v>3056</v>
      </c>
      <c r="I7" s="320">
        <f>IF(A7=A6,1,0)</f>
        <v>1</v>
      </c>
      <c r="J7" s="320">
        <f>IF(I7=0,-INT(J6-1),J6)</f>
      </c>
    </row>
    <row r="8" spans="1:10" ht="12.75">
      <c r="A8" s="318" t="s">
        <v>24</v>
      </c>
      <c r="B8" s="323" t="s">
        <v>3063</v>
      </c>
      <c r="C8" s="318" t="s">
        <v>3064</v>
      </c>
      <c r="E8" s="318" t="s">
        <v>362</v>
      </c>
      <c r="F8" s="320">
        <f>VLOOKUP(E8,RUOLO!$A$1:$B$6,2,FALSE)</f>
        <v>0</v>
      </c>
      <c r="G8" s="318" t="s">
        <v>3051</v>
      </c>
      <c r="H8" s="318" t="s">
        <v>3056</v>
      </c>
      <c r="I8" s="320">
        <f>IF(A8=A7,1,0)</f>
        <v>1</v>
      </c>
      <c r="J8" s="320">
        <f>IF(I8=0,-INT(J7-1),J7)</f>
      </c>
    </row>
    <row r="9" spans="1:10" ht="12.75">
      <c r="A9" s="318" t="s">
        <v>24</v>
      </c>
      <c r="B9" s="323" t="s">
        <v>3065</v>
      </c>
      <c r="C9" s="318" t="s">
        <v>3066</v>
      </c>
      <c r="E9" s="318" t="s">
        <v>362</v>
      </c>
      <c r="F9" s="320">
        <f>VLOOKUP(E9,RUOLO!$A$1:$B$6,2,FALSE)</f>
        <v>0</v>
      </c>
      <c r="G9" s="318" t="s">
        <v>3051</v>
      </c>
      <c r="H9" s="318" t="s">
        <v>3056</v>
      </c>
      <c r="I9" s="320">
        <f>IF(A9=A8,1,0)</f>
        <v>1</v>
      </c>
      <c r="J9" s="320">
        <f>IF(I9=0,-INT(J8-1),J8)</f>
      </c>
    </row>
    <row r="10" spans="1:10" ht="12.75">
      <c r="A10" s="318" t="s">
        <v>24</v>
      </c>
      <c r="B10" s="323" t="s">
        <v>3067</v>
      </c>
      <c r="C10" s="318" t="s">
        <v>3068</v>
      </c>
      <c r="E10" s="318" t="s">
        <v>362</v>
      </c>
      <c r="F10" s="320">
        <f>VLOOKUP(E10,RUOLO!$A$1:$B$6,2,FALSE)</f>
        <v>0</v>
      </c>
      <c r="G10" s="318" t="s">
        <v>3056</v>
      </c>
      <c r="I10" s="320">
        <f>IF(A10=A9,1,0)</f>
        <v>1</v>
      </c>
      <c r="J10" s="320">
        <f>IF(I10=0,-INT(J9-1),J9)</f>
      </c>
    </row>
    <row r="11" spans="1:10" ht="12.75">
      <c r="A11" s="318" t="s">
        <v>33</v>
      </c>
      <c r="B11" s="323" t="s">
        <v>3069</v>
      </c>
      <c r="C11" s="318" t="s">
        <v>3070</v>
      </c>
      <c r="E11" s="318" t="s">
        <v>362</v>
      </c>
      <c r="F11" s="320">
        <f>VLOOKUP(E11,RUOLO!$A$1:$B$6,2,FALSE)</f>
        <v>0</v>
      </c>
      <c r="G11" s="318" t="s">
        <v>3051</v>
      </c>
      <c r="H11" s="318" t="s">
        <v>3051</v>
      </c>
      <c r="I11" s="320">
        <f>IF(A11=A10,1,0)</f>
        <v>0</v>
      </c>
      <c r="J11" s="320">
        <f>IF(I11=0,-INT(J10-1),J10)</f>
        <v>1</v>
      </c>
    </row>
    <row r="12" spans="1:10" ht="12.75">
      <c r="A12" s="318" t="s">
        <v>42</v>
      </c>
      <c r="B12" s="318" t="s">
        <v>3071</v>
      </c>
      <c r="C12" s="318" t="s">
        <v>3072</v>
      </c>
      <c r="E12" s="318" t="s">
        <v>362</v>
      </c>
      <c r="F12" s="320">
        <f>VLOOKUP(E12,RUOLO!$A$1:$B$6,2,FALSE)</f>
        <v>0</v>
      </c>
      <c r="G12" s="318" t="s">
        <v>3051</v>
      </c>
      <c r="H12" s="318" t="s">
        <v>3051</v>
      </c>
      <c r="I12" s="320">
        <f>IF(A12=A11,1,0)</f>
        <v>0</v>
      </c>
      <c r="J12" s="320">
        <f>IF(I12=0,-INT(J11-1),J11)</f>
        <v>0</v>
      </c>
    </row>
    <row r="13" spans="1:10" ht="12.75">
      <c r="A13" s="318" t="s">
        <v>42</v>
      </c>
      <c r="B13" s="318" t="s">
        <v>3073</v>
      </c>
      <c r="C13" s="318" t="s">
        <v>3074</v>
      </c>
      <c r="E13" s="318" t="s">
        <v>362</v>
      </c>
      <c r="F13" s="320">
        <f>VLOOKUP(E13,RUOLO!$A$1:$B$6,2,FALSE)</f>
        <v>0</v>
      </c>
      <c r="G13" s="318" t="s">
        <v>3051</v>
      </c>
      <c r="H13" s="318" t="s">
        <v>3056</v>
      </c>
      <c r="I13" s="320">
        <f>IF(A13=A12,1,0)</f>
        <v>1</v>
      </c>
      <c r="J13" s="320">
        <f>IF(I13=0,-INT(J12-1),J12)</f>
      </c>
    </row>
    <row r="14" spans="1:10" ht="12.75">
      <c r="A14" s="318" t="s">
        <v>42</v>
      </c>
      <c r="B14" s="318" t="s">
        <v>3075</v>
      </c>
      <c r="C14" s="318" t="s">
        <v>3076</v>
      </c>
      <c r="E14" s="318" t="s">
        <v>362</v>
      </c>
      <c r="F14" s="320">
        <f>VLOOKUP(E14,RUOLO!$A$1:$B$6,2,FALSE)</f>
        <v>0</v>
      </c>
      <c r="G14" s="318" t="s">
        <v>3051</v>
      </c>
      <c r="H14" s="318" t="s">
        <v>3056</v>
      </c>
      <c r="I14" s="320">
        <f>IF(A14=A13,1,0)</f>
        <v>1</v>
      </c>
      <c r="J14" s="320">
        <f>IF(I14=0,-INT(J13-1),J13)</f>
      </c>
    </row>
    <row r="15" spans="1:10" ht="12.75">
      <c r="A15" s="318" t="s">
        <v>42</v>
      </c>
      <c r="B15" s="318" t="s">
        <v>3077</v>
      </c>
      <c r="C15" s="318" t="s">
        <v>3078</v>
      </c>
      <c r="E15" s="318" t="s">
        <v>362</v>
      </c>
      <c r="F15" s="320">
        <f>VLOOKUP(E15,RUOLO!$A$1:$B$6,2,FALSE)</f>
        <v>0</v>
      </c>
      <c r="G15" s="318" t="s">
        <v>3051</v>
      </c>
      <c r="H15" s="318" t="s">
        <v>3056</v>
      </c>
      <c r="I15" s="320">
        <f>IF(A15=A14,1,0)</f>
        <v>1</v>
      </c>
      <c r="J15" s="320">
        <f>IF(I15=0,-INT(J14-1),J14)</f>
      </c>
    </row>
    <row r="16" spans="1:10" ht="12.75">
      <c r="A16" s="318" t="s">
        <v>42</v>
      </c>
      <c r="B16" s="318" t="s">
        <v>3079</v>
      </c>
      <c r="C16" s="318" t="s">
        <v>3080</v>
      </c>
      <c r="E16" s="318" t="s">
        <v>362</v>
      </c>
      <c r="F16" s="320">
        <f>VLOOKUP(E16,RUOLO!$A$1:$B$6,2,FALSE)</f>
        <v>0</v>
      </c>
      <c r="G16" s="318" t="s">
        <v>3051</v>
      </c>
      <c r="H16" s="318" t="s">
        <v>3056</v>
      </c>
      <c r="I16" s="320">
        <f>IF(A16=A15,1,0)</f>
        <v>1</v>
      </c>
      <c r="J16" s="320">
        <f>IF(I16=0,-INT(J15-1),J15)</f>
      </c>
    </row>
    <row r="17" spans="1:10" ht="12.75">
      <c r="A17" s="318" t="s">
        <v>42</v>
      </c>
      <c r="B17" s="318" t="s">
        <v>3081</v>
      </c>
      <c r="C17" s="318" t="s">
        <v>3082</v>
      </c>
      <c r="E17" s="318" t="s">
        <v>362</v>
      </c>
      <c r="F17" s="320">
        <f>VLOOKUP(E17,RUOLO!$A$1:$B$6,2,FALSE)</f>
        <v>0</v>
      </c>
      <c r="G17" s="318" t="s">
        <v>3051</v>
      </c>
      <c r="H17" s="318" t="s">
        <v>3056</v>
      </c>
      <c r="I17" s="320">
        <f>IF(A17=A16,1,0)</f>
        <v>1</v>
      </c>
      <c r="J17" s="320">
        <f>IF(I17=0,-INT(J16-1),J16)</f>
      </c>
    </row>
    <row r="18" spans="1:10" ht="12.75">
      <c r="A18" s="318" t="s">
        <v>42</v>
      </c>
      <c r="B18" s="318" t="s">
        <v>3083</v>
      </c>
      <c r="C18" s="318" t="s">
        <v>3084</v>
      </c>
      <c r="E18" s="318" t="s">
        <v>362</v>
      </c>
      <c r="F18" s="320">
        <f>VLOOKUP(E18,RUOLO!$A$1:$B$6,2,FALSE)</f>
        <v>0</v>
      </c>
      <c r="G18" s="318" t="s">
        <v>3051</v>
      </c>
      <c r="H18" s="318" t="s">
        <v>3056</v>
      </c>
      <c r="I18" s="320">
        <f>IF(A18=A17,1,0)</f>
        <v>1</v>
      </c>
      <c r="J18" s="320">
        <f>IF(I18=0,-INT(J17-1),J17)</f>
      </c>
    </row>
    <row r="19" spans="1:10" ht="12.75">
      <c r="A19" s="318" t="s">
        <v>42</v>
      </c>
      <c r="B19" s="318" t="s">
        <v>3085</v>
      </c>
      <c r="C19" s="318" t="s">
        <v>3086</v>
      </c>
      <c r="E19" s="318" t="s">
        <v>362</v>
      </c>
      <c r="F19" s="320">
        <f>VLOOKUP(E19,RUOLO!$A$1:$B$6,2,FALSE)</f>
        <v>0</v>
      </c>
      <c r="G19" s="318" t="s">
        <v>3051</v>
      </c>
      <c r="H19" s="318" t="s">
        <v>3056</v>
      </c>
      <c r="I19" s="320">
        <f>IF(A19=A18,1,0)</f>
        <v>1</v>
      </c>
      <c r="J19" s="320">
        <f>IF(I19=0,-INT(J18-1),J18)</f>
      </c>
    </row>
    <row r="20" spans="1:10" ht="12.75">
      <c r="A20" s="318" t="s">
        <v>42</v>
      </c>
      <c r="B20" s="318" t="s">
        <v>3087</v>
      </c>
      <c r="C20" s="318" t="s">
        <v>3088</v>
      </c>
      <c r="D20" s="319" t="s">
        <v>3089</v>
      </c>
      <c r="E20" s="318" t="s">
        <v>3050</v>
      </c>
      <c r="F20" s="320" t="str">
        <f>VLOOKUP(E20,RUOLO!$A$1:$B$6,2,FALSE)</f>
        <v>02-MANDATARIA</v>
      </c>
      <c r="G20" s="318" t="s">
        <v>3051</v>
      </c>
      <c r="H20" s="318" t="s">
        <v>3056</v>
      </c>
      <c r="I20" s="320">
        <f>IF(A20=A19,1,0)</f>
        <v>1</v>
      </c>
      <c r="J20" s="320">
        <f>IF(I20=0,-INT(J19-1),J19)</f>
      </c>
    </row>
    <row r="21" spans="1:10" ht="12.75">
      <c r="A21" s="318" t="s">
        <v>42</v>
      </c>
      <c r="B21" s="318" t="s">
        <v>3090</v>
      </c>
      <c r="C21" s="318" t="s">
        <v>3091</v>
      </c>
      <c r="D21" s="319" t="s">
        <v>3089</v>
      </c>
      <c r="E21" s="318" t="s">
        <v>3049</v>
      </c>
      <c r="F21" s="320" t="str">
        <f>VLOOKUP(E21,RUOLO!$A$1:$B$6,2,FALSE)</f>
        <v>01-MANDANTE</v>
      </c>
      <c r="G21" s="318" t="s">
        <v>3051</v>
      </c>
      <c r="H21" s="318" t="s">
        <v>3056</v>
      </c>
      <c r="I21" s="320">
        <f>IF(A21=A20,1,0)</f>
        <v>1</v>
      </c>
      <c r="J21" s="320">
        <f>IF(I21=0,-INT(J20-1),J20)</f>
      </c>
    </row>
    <row r="22" spans="1:10" ht="12.75">
      <c r="A22" s="318" t="s">
        <v>42</v>
      </c>
      <c r="B22" s="318" t="s">
        <v>3092</v>
      </c>
      <c r="C22" s="318" t="s">
        <v>3093</v>
      </c>
      <c r="E22" s="318" t="s">
        <v>362</v>
      </c>
      <c r="F22" s="320">
        <f>VLOOKUP(E22,RUOLO!$A$1:$B$6,2,FALSE)</f>
        <v>0</v>
      </c>
      <c r="G22" s="318" t="s">
        <v>3051</v>
      </c>
      <c r="H22" s="318" t="s">
        <v>3056</v>
      </c>
      <c r="I22" s="320">
        <f>IF(A22=A21,1,0)</f>
        <v>1</v>
      </c>
      <c r="J22" s="320">
        <f>IF(I22=0,-INT(J21-1),J21)</f>
      </c>
    </row>
    <row r="23" spans="1:10" ht="12.75">
      <c r="A23" s="318" t="s">
        <v>42</v>
      </c>
      <c r="B23" s="318" t="s">
        <v>3094</v>
      </c>
      <c r="C23" s="318" t="s">
        <v>3095</v>
      </c>
      <c r="E23" s="318" t="s">
        <v>362</v>
      </c>
      <c r="F23" s="320">
        <f>VLOOKUP(E23,RUOLO!$A$1:$B$6,2,FALSE)</f>
        <v>0</v>
      </c>
      <c r="G23" s="318" t="s">
        <v>3051</v>
      </c>
      <c r="H23" s="318" t="s">
        <v>3056</v>
      </c>
      <c r="I23" s="320">
        <f>IF(A23=A22,1,0)</f>
        <v>1</v>
      </c>
      <c r="J23" s="320">
        <f>IF(I23=0,-INT(J22-1),J22)</f>
      </c>
    </row>
    <row r="24" spans="1:10" ht="12.75">
      <c r="A24" s="318" t="s">
        <v>42</v>
      </c>
      <c r="B24" s="318" t="s">
        <v>3096</v>
      </c>
      <c r="C24" s="318" t="s">
        <v>3097</v>
      </c>
      <c r="E24" s="318" t="s">
        <v>362</v>
      </c>
      <c r="F24" s="320">
        <f>VLOOKUP(E24,RUOLO!$A$1:$B$6,2,FALSE)</f>
        <v>0</v>
      </c>
      <c r="G24" s="318" t="s">
        <v>3051</v>
      </c>
      <c r="H24" s="318" t="s">
        <v>3056</v>
      </c>
      <c r="I24" s="320">
        <f>IF(A24=A23,1,0)</f>
        <v>1</v>
      </c>
      <c r="J24" s="320">
        <f>IF(I24=0,-INT(J23-1),J23)</f>
      </c>
    </row>
    <row r="25" spans="1:10" ht="12.75">
      <c r="A25" s="318" t="s">
        <v>42</v>
      </c>
      <c r="B25" s="318" t="s">
        <v>3098</v>
      </c>
      <c r="C25" s="318" t="s">
        <v>3099</v>
      </c>
      <c r="E25" s="318" t="s">
        <v>362</v>
      </c>
      <c r="F25" s="320">
        <f>VLOOKUP(E25,RUOLO!$A$1:$B$6,2,FALSE)</f>
        <v>0</v>
      </c>
      <c r="G25" s="318" t="s">
        <v>3051</v>
      </c>
      <c r="H25" s="318" t="s">
        <v>3056</v>
      </c>
      <c r="I25" s="320">
        <f>IF(A25=A24,1,0)</f>
        <v>1</v>
      </c>
      <c r="J25" s="320">
        <f>IF(I25=0,-INT(J24-1),J24)</f>
      </c>
    </row>
    <row r="26" spans="1:10" ht="12.75">
      <c r="A26" s="318" t="s">
        <v>42</v>
      </c>
      <c r="B26" s="318" t="s">
        <v>3100</v>
      </c>
      <c r="C26" s="318" t="s">
        <v>3101</v>
      </c>
      <c r="D26" s="319" t="s">
        <v>3102</v>
      </c>
      <c r="E26" s="318" t="s">
        <v>3050</v>
      </c>
      <c r="F26" s="320" t="str">
        <f>VLOOKUP(E26,RUOLO!$A$1:$B$6,2,FALSE)</f>
        <v>02-MANDATARIA</v>
      </c>
      <c r="G26" s="318" t="s">
        <v>3051</v>
      </c>
      <c r="H26" s="318" t="s">
        <v>3056</v>
      </c>
      <c r="I26" s="320">
        <f>IF(A26=A25,1,0)</f>
        <v>1</v>
      </c>
      <c r="J26" s="320">
        <f>IF(I26=0,-INT(J25-1),J25)</f>
      </c>
    </row>
    <row r="27" spans="1:10" ht="12.75">
      <c r="A27" s="318" t="s">
        <v>42</v>
      </c>
      <c r="B27" s="318" t="s">
        <v>3103</v>
      </c>
      <c r="C27" s="318" t="s">
        <v>3104</v>
      </c>
      <c r="D27" s="319" t="s">
        <v>3102</v>
      </c>
      <c r="E27" s="318" t="s">
        <v>3049</v>
      </c>
      <c r="F27" s="320" t="str">
        <f>VLOOKUP(E27,RUOLO!$A$1:$B$6,2,FALSE)</f>
        <v>01-MANDANTE</v>
      </c>
      <c r="G27" s="318" t="s">
        <v>3051</v>
      </c>
      <c r="H27" s="318" t="s">
        <v>3056</v>
      </c>
      <c r="I27" s="320">
        <f>IF(A27=A26,1,0)</f>
        <v>1</v>
      </c>
      <c r="J27" s="320">
        <f>IF(I27=0,-INT(J26-1),J26)</f>
      </c>
    </row>
    <row r="28" spans="1:10" ht="12.75">
      <c r="A28" s="318" t="s">
        <v>42</v>
      </c>
      <c r="B28" s="318" t="s">
        <v>3105</v>
      </c>
      <c r="C28" s="318" t="s">
        <v>3106</v>
      </c>
      <c r="E28" s="318" t="s">
        <v>362</v>
      </c>
      <c r="F28" s="320">
        <f>VLOOKUP(E28,RUOLO!$A$1:$B$6,2,FALSE)</f>
        <v>0</v>
      </c>
      <c r="G28" s="318" t="s">
        <v>3051</v>
      </c>
      <c r="H28" s="318" t="s">
        <v>3056</v>
      </c>
      <c r="I28" s="320">
        <f>IF(A28=A27,1,0)</f>
        <v>1</v>
      </c>
      <c r="J28" s="320">
        <f>IF(I28=0,-INT(J27-1),J27)</f>
      </c>
    </row>
    <row r="29" spans="1:10" ht="12.75">
      <c r="A29" s="318" t="s">
        <v>42</v>
      </c>
      <c r="B29" s="318" t="s">
        <v>3107</v>
      </c>
      <c r="C29" s="318" t="s">
        <v>3108</v>
      </c>
      <c r="E29" s="318" t="s">
        <v>362</v>
      </c>
      <c r="F29" s="320">
        <f>VLOOKUP(E29,RUOLO!$A$1:$B$6,2,FALSE)</f>
        <v>0</v>
      </c>
      <c r="G29" s="318" t="s">
        <v>3051</v>
      </c>
      <c r="H29" s="318" t="s">
        <v>3056</v>
      </c>
      <c r="I29" s="320">
        <f>IF(A29=A28,1,0)</f>
        <v>1</v>
      </c>
      <c r="J29" s="320">
        <f>IF(I29=0,-INT(J28-1),J28)</f>
      </c>
    </row>
    <row r="30" spans="1:10" ht="12.75">
      <c r="A30" s="318" t="s">
        <v>42</v>
      </c>
      <c r="B30" s="318" t="s">
        <v>3109</v>
      </c>
      <c r="C30" s="318" t="s">
        <v>3110</v>
      </c>
      <c r="E30" s="318" t="s">
        <v>362</v>
      </c>
      <c r="F30" s="320">
        <f>VLOOKUP(E30,RUOLO!$A$1:$B$6,2,FALSE)</f>
        <v>0</v>
      </c>
      <c r="G30" s="318" t="s">
        <v>3051</v>
      </c>
      <c r="H30" s="318" t="s">
        <v>3056</v>
      </c>
      <c r="I30" s="320">
        <f>IF(A30=A29,1,0)</f>
        <v>1</v>
      </c>
      <c r="J30" s="320">
        <f>IF(I30=0,-INT(J29-1),J29)</f>
      </c>
    </row>
    <row r="31" spans="1:10" ht="12.75">
      <c r="A31" s="318" t="s">
        <v>42</v>
      </c>
      <c r="B31" s="318" t="s">
        <v>3111</v>
      </c>
      <c r="C31" s="318" t="s">
        <v>3112</v>
      </c>
      <c r="E31" s="318" t="s">
        <v>362</v>
      </c>
      <c r="F31" s="320">
        <f>VLOOKUP(E31,RUOLO!$A$1:$B$6,2,FALSE)</f>
        <v>0</v>
      </c>
      <c r="G31" s="318" t="s">
        <v>3056</v>
      </c>
      <c r="I31" s="320">
        <f>IF(A31=A30,1,0)</f>
        <v>1</v>
      </c>
      <c r="J31" s="320">
        <f>IF(I31=0,-INT(J30-1),J30)</f>
      </c>
    </row>
    <row r="32" spans="1:10" ht="12.75">
      <c r="A32" s="318" t="s">
        <v>3113</v>
      </c>
      <c r="B32" s="318" t="s">
        <v>3114</v>
      </c>
      <c r="C32" s="318" t="s">
        <v>3115</v>
      </c>
      <c r="E32" s="318" t="s">
        <v>362</v>
      </c>
      <c r="F32" s="320">
        <f>VLOOKUP(E32,RUOLO!$A$1:$B$6,2,FALSE)</f>
        <v>0</v>
      </c>
      <c r="G32" s="318" t="s">
        <v>3051</v>
      </c>
      <c r="H32" s="318" t="s">
        <v>3051</v>
      </c>
      <c r="I32" s="320">
        <f>IF(A32=A31,1,0)</f>
        <v>0</v>
      </c>
      <c r="J32" s="320">
        <f>IF(I32=0,-INT(J31-1),J31)</f>
        <v>1</v>
      </c>
    </row>
    <row r="33" spans="1:10" ht="12.75">
      <c r="A33" s="318" t="s">
        <v>1713</v>
      </c>
      <c r="B33" s="318" t="s">
        <v>3116</v>
      </c>
      <c r="C33" s="318" t="s">
        <v>3117</v>
      </c>
      <c r="E33" s="318" t="s">
        <v>362</v>
      </c>
      <c r="F33" s="320">
        <f>VLOOKUP(E33,RUOLO!$A$1:$B$6,2,FALSE)</f>
        <v>0</v>
      </c>
      <c r="G33" s="318" t="s">
        <v>3051</v>
      </c>
      <c r="H33" s="318" t="s">
        <v>3051</v>
      </c>
      <c r="I33" s="320">
        <f>IF(A33=A32,1,0)</f>
        <v>0</v>
      </c>
      <c r="J33" s="320">
        <f>IF(I33=0,-INT(J32-1),J32)</f>
        <v>0</v>
      </c>
    </row>
    <row r="34" spans="1:10" ht="12.75">
      <c r="A34" s="318" t="s">
        <v>64</v>
      </c>
      <c r="B34" s="318" t="s">
        <v>3118</v>
      </c>
      <c r="C34" s="318" t="s">
        <v>3119</v>
      </c>
      <c r="E34" s="318" t="s">
        <v>362</v>
      </c>
      <c r="F34" s="320">
        <f>VLOOKUP(E34,RUOLO!$A$1:$B$6,2,FALSE)</f>
        <v>0</v>
      </c>
      <c r="G34" s="318" t="s">
        <v>3051</v>
      </c>
      <c r="H34" s="318" t="s">
        <v>3051</v>
      </c>
      <c r="I34" s="320">
        <f>IF(A34=A33,1,0)</f>
        <v>0</v>
      </c>
      <c r="J34" s="320">
        <f>IF(I34=0,-INT(J33-1),J33)</f>
        <v>1</v>
      </c>
    </row>
    <row r="35" spans="1:10" ht="12.75">
      <c r="A35" s="318" t="s">
        <v>69</v>
      </c>
      <c r="B35" s="318" t="s">
        <v>3120</v>
      </c>
      <c r="C35" s="318" t="s">
        <v>3121</v>
      </c>
      <c r="E35" s="318" t="s">
        <v>362</v>
      </c>
      <c r="F35" s="320">
        <f>VLOOKUP(E35,RUOLO!$A$1:$B$6,2,FALSE)</f>
        <v>0</v>
      </c>
      <c r="G35" s="318" t="s">
        <v>3051</v>
      </c>
      <c r="H35" s="318" t="s">
        <v>3051</v>
      </c>
      <c r="I35" s="320">
        <f>IF(A35=A34,1,0)</f>
        <v>0</v>
      </c>
      <c r="J35" s="320">
        <f>IF(I35=0,-INT(J34-1),J34)</f>
        <v>0</v>
      </c>
    </row>
    <row r="36" spans="1:10" ht="12.75">
      <c r="A36" s="318" t="s">
        <v>69</v>
      </c>
      <c r="B36" s="318" t="s">
        <v>3122</v>
      </c>
      <c r="C36" s="318" t="s">
        <v>3123</v>
      </c>
      <c r="E36" s="318" t="s">
        <v>362</v>
      </c>
      <c r="F36" s="320">
        <f>VLOOKUP(E36,RUOLO!$A$1:$B$6,2,FALSE)</f>
        <v>0</v>
      </c>
      <c r="G36" s="318" t="s">
        <v>3056</v>
      </c>
      <c r="I36" s="320">
        <f>IF(A36=A35,1,0)</f>
        <v>1</v>
      </c>
      <c r="J36" s="320">
        <f>IF(I36=0,-INT(J35-1),J35)</f>
      </c>
    </row>
    <row r="37" spans="1:10" ht="12.75">
      <c r="A37" s="318" t="s">
        <v>69</v>
      </c>
      <c r="B37" s="318" t="s">
        <v>3124</v>
      </c>
      <c r="C37" s="318" t="s">
        <v>3125</v>
      </c>
      <c r="E37" s="318" t="s">
        <v>362</v>
      </c>
      <c r="F37" s="320">
        <f>VLOOKUP(E37,RUOLO!$A$1:$B$6,2,FALSE)</f>
        <v>0</v>
      </c>
      <c r="G37" s="318" t="s">
        <v>3056</v>
      </c>
      <c r="I37" s="320">
        <f>IF(A37=A36,1,0)</f>
        <v>1</v>
      </c>
      <c r="J37" s="320">
        <f>IF(I37=0,-INT(J36-1),J36)</f>
      </c>
    </row>
    <row r="38" spans="1:10" ht="12.75">
      <c r="A38" s="318" t="s">
        <v>69</v>
      </c>
      <c r="B38" s="318" t="s">
        <v>3126</v>
      </c>
      <c r="C38" s="318" t="s">
        <v>3127</v>
      </c>
      <c r="E38" s="318" t="s">
        <v>362</v>
      </c>
      <c r="F38" s="320">
        <f>VLOOKUP(E38,RUOLO!$A$1:$B$6,2,FALSE)</f>
        <v>0</v>
      </c>
      <c r="G38" s="318" t="s">
        <v>3056</v>
      </c>
      <c r="I38" s="320">
        <f>IF(A38=A37,1,0)</f>
        <v>1</v>
      </c>
      <c r="J38" s="320">
        <f>IF(I38=0,-INT(J37-1),J37)</f>
      </c>
    </row>
    <row r="39" spans="1:10" ht="12.75">
      <c r="A39" s="318" t="s">
        <v>76</v>
      </c>
      <c r="B39" s="318" t="s">
        <v>3128</v>
      </c>
      <c r="C39" s="318" t="s">
        <v>3129</v>
      </c>
      <c r="E39" s="318" t="s">
        <v>362</v>
      </c>
      <c r="F39" s="320">
        <f>VLOOKUP(E39,RUOLO!$A$1:$B$6,2,FALSE)</f>
        <v>0</v>
      </c>
      <c r="G39" s="318" t="s">
        <v>3051</v>
      </c>
      <c r="H39" s="318" t="s">
        <v>3051</v>
      </c>
      <c r="I39" s="320">
        <f>IF(A39=A38,1,0)</f>
        <v>0</v>
      </c>
      <c r="J39" s="320">
        <f>IF(I39=0,-INT(J38-1),J38)</f>
        <v>1</v>
      </c>
    </row>
    <row r="40" spans="1:10" ht="12.75">
      <c r="A40" s="318" t="s">
        <v>84</v>
      </c>
      <c r="B40" s="318" t="s">
        <v>3130</v>
      </c>
      <c r="C40" s="318" t="s">
        <v>3131</v>
      </c>
      <c r="E40" s="318" t="s">
        <v>362</v>
      </c>
      <c r="F40" s="320">
        <f>VLOOKUP(E40,RUOLO!$A$1:$B$6,2,FALSE)</f>
        <v>0</v>
      </c>
      <c r="G40" s="318" t="s">
        <v>3051</v>
      </c>
      <c r="H40" s="318" t="s">
        <v>3051</v>
      </c>
      <c r="I40" s="320">
        <f>IF(A40=A39,1,0)</f>
        <v>0</v>
      </c>
      <c r="J40" s="320">
        <f>IF(I40=0,-INT(J39-1),J39)</f>
        <v>0</v>
      </c>
    </row>
    <row r="41" spans="1:10" ht="12.75">
      <c r="A41" s="318" t="s">
        <v>91</v>
      </c>
      <c r="B41" s="318" t="s">
        <v>3132</v>
      </c>
      <c r="C41" s="318" t="s">
        <v>3133</v>
      </c>
      <c r="E41" s="318" t="s">
        <v>3102</v>
      </c>
      <c r="F41" s="320" t="str">
        <f>VLOOKUP(E41,RUOLO!$A$1:$B$6,2,FALSE)</f>
        <v>04-CAPOGRUPPO</v>
      </c>
      <c r="G41" s="318" t="s">
        <v>3051</v>
      </c>
      <c r="H41" s="318" t="s">
        <v>3051</v>
      </c>
      <c r="I41" s="320">
        <f>IF(A41=A40,1,0)</f>
        <v>0</v>
      </c>
      <c r="J41" s="320">
        <f>IF(I41=0,-INT(J40-1),J40)</f>
        <v>1</v>
      </c>
    </row>
    <row r="42" spans="1:10" ht="12.75">
      <c r="A42" s="318" t="s">
        <v>91</v>
      </c>
      <c r="B42" s="318" t="s">
        <v>3134</v>
      </c>
      <c r="C42" s="318" t="s">
        <v>3135</v>
      </c>
      <c r="E42" s="318" t="s">
        <v>3136</v>
      </c>
      <c r="F42" s="320" t="str">
        <f>VLOOKUP(E42,RUOLO!$A$1:$B$6,2,FALSE)</f>
        <v>05-CONSORZIATA</v>
      </c>
      <c r="G42" s="318" t="s">
        <v>3051</v>
      </c>
      <c r="H42" s="318" t="s">
        <v>3051</v>
      </c>
      <c r="I42" s="320">
        <f>IF(A42=A41,1,0)</f>
        <v>1</v>
      </c>
      <c r="J42" s="320">
        <f>IF(I42=0,-INT(J41-1),J41)</f>
      </c>
    </row>
    <row r="43" spans="1:10" ht="12.75">
      <c r="A43" s="318" t="s">
        <v>91</v>
      </c>
      <c r="B43" s="318" t="s">
        <v>3137</v>
      </c>
      <c r="C43" s="318" t="s">
        <v>3138</v>
      </c>
      <c r="E43" s="318" t="s">
        <v>3136</v>
      </c>
      <c r="F43" s="320" t="str">
        <f>VLOOKUP(E43,RUOLO!$A$1:$B$6,2,FALSE)</f>
        <v>05-CONSORZIATA</v>
      </c>
      <c r="G43" s="318" t="s">
        <v>3051</v>
      </c>
      <c r="H43" s="318" t="s">
        <v>3051</v>
      </c>
      <c r="I43" s="320">
        <f>IF(A43=A42,1,0)</f>
        <v>1</v>
      </c>
      <c r="J43" s="320">
        <f>IF(I43=0,-INT(J42-1),J42)</f>
      </c>
    </row>
    <row r="44" spans="1:10" ht="12.75">
      <c r="A44" s="318" t="s">
        <v>91</v>
      </c>
      <c r="B44" s="318" t="s">
        <v>3139</v>
      </c>
      <c r="C44" s="318" t="s">
        <v>3140</v>
      </c>
      <c r="E44" s="318" t="s">
        <v>3136</v>
      </c>
      <c r="F44" s="320" t="str">
        <f>VLOOKUP(E44,RUOLO!$A$1:$B$6,2,FALSE)</f>
        <v>05-CONSORZIATA</v>
      </c>
      <c r="G44" s="318" t="s">
        <v>3051</v>
      </c>
      <c r="H44" s="318" t="s">
        <v>3051</v>
      </c>
      <c r="I44" s="320">
        <f>IF(A44=A43,1,0)</f>
        <v>1</v>
      </c>
      <c r="J44" s="320">
        <f>IF(I44=0,-INT(J43-1),J43)</f>
      </c>
    </row>
    <row r="45" spans="1:10" ht="12.75">
      <c r="A45" s="318" t="s">
        <v>91</v>
      </c>
      <c r="B45" s="318" t="s">
        <v>3141</v>
      </c>
      <c r="C45" s="318" t="s">
        <v>3142</v>
      </c>
      <c r="E45" s="318" t="s">
        <v>362</v>
      </c>
      <c r="F45" s="320">
        <f>VLOOKUP(E45,RUOLO!$A$1:$B$6,2,FALSE)</f>
        <v>0</v>
      </c>
      <c r="G45" s="318" t="s">
        <v>3051</v>
      </c>
      <c r="H45" s="318" t="s">
        <v>3056</v>
      </c>
      <c r="I45" s="320">
        <f>IF(A45=A44,1,0)</f>
        <v>1</v>
      </c>
      <c r="J45" s="320">
        <f>IF(I45=0,-INT(J44-1),J44)</f>
      </c>
    </row>
    <row r="46" spans="1:10" ht="12.75">
      <c r="A46" s="318" t="s">
        <v>91</v>
      </c>
      <c r="B46" s="318" t="s">
        <v>3143</v>
      </c>
      <c r="C46" s="318" t="s">
        <v>3144</v>
      </c>
      <c r="E46" s="318" t="s">
        <v>362</v>
      </c>
      <c r="F46" s="320">
        <f>VLOOKUP(E46,RUOLO!$A$1:$B$6,2,FALSE)</f>
        <v>0</v>
      </c>
      <c r="G46" s="318" t="s">
        <v>3051</v>
      </c>
      <c r="H46" s="318" t="s">
        <v>3056</v>
      </c>
      <c r="I46" s="320">
        <f>IF(A46=A45,1,0)</f>
        <v>1</v>
      </c>
      <c r="J46" s="320">
        <f>IF(I46=0,-INT(J45-1),J45)</f>
      </c>
    </row>
    <row r="47" spans="1:10" ht="12.75">
      <c r="A47" s="318" t="s">
        <v>91</v>
      </c>
      <c r="B47" s="318" t="s">
        <v>3145</v>
      </c>
      <c r="C47" s="318" t="s">
        <v>3146</v>
      </c>
      <c r="E47" s="318" t="s">
        <v>362</v>
      </c>
      <c r="F47" s="320">
        <f>VLOOKUP(E47,RUOLO!$A$1:$B$6,2,FALSE)</f>
        <v>0</v>
      </c>
      <c r="G47" s="318" t="s">
        <v>3051</v>
      </c>
      <c r="H47" s="318" t="s">
        <v>3056</v>
      </c>
      <c r="I47" s="320">
        <f>IF(A47=A46,1,0)</f>
        <v>1</v>
      </c>
      <c r="J47" s="320">
        <f>IF(I47=0,-INT(J46-1),J46)</f>
      </c>
    </row>
    <row r="48" spans="1:10" ht="12.75">
      <c r="A48" s="318" t="s">
        <v>91</v>
      </c>
      <c r="B48" s="318" t="s">
        <v>3147</v>
      </c>
      <c r="C48" s="318" t="s">
        <v>3148</v>
      </c>
      <c r="E48" s="318" t="s">
        <v>362</v>
      </c>
      <c r="F48" s="320">
        <f>VLOOKUP(E48,RUOLO!$A$1:$B$6,2,FALSE)</f>
        <v>0</v>
      </c>
      <c r="G48" s="318" t="s">
        <v>3051</v>
      </c>
      <c r="H48" s="318" t="s">
        <v>3056</v>
      </c>
      <c r="I48" s="320">
        <f>IF(A48=A47,1,0)</f>
        <v>1</v>
      </c>
      <c r="J48" s="320">
        <f>IF(I48=0,-INT(J47-1),J47)</f>
      </c>
    </row>
    <row r="49" spans="1:10" ht="12.75">
      <c r="A49" s="318" t="s">
        <v>91</v>
      </c>
      <c r="B49" s="318" t="s">
        <v>3149</v>
      </c>
      <c r="C49" s="318" t="s">
        <v>3150</v>
      </c>
      <c r="E49" s="318" t="s">
        <v>362</v>
      </c>
      <c r="G49" s="318" t="s">
        <v>3051</v>
      </c>
      <c r="H49" s="318" t="s">
        <v>3056</v>
      </c>
      <c r="I49" s="320">
        <f>IF(A49=A48,1,0)</f>
        <v>1</v>
      </c>
      <c r="J49" s="320">
        <f>IF(I49=0,-INT(J48-1),J48)</f>
      </c>
    </row>
    <row r="50" spans="1:10" ht="12.75">
      <c r="A50" s="318" t="s">
        <v>91</v>
      </c>
      <c r="B50" s="318" t="s">
        <v>3151</v>
      </c>
      <c r="C50" s="318" t="s">
        <v>3152</v>
      </c>
      <c r="E50" s="318" t="s">
        <v>362</v>
      </c>
      <c r="F50" s="320">
        <f>VLOOKUP(E50,RUOLO!$A$1:$B$6,2,FALSE)</f>
        <v>0</v>
      </c>
      <c r="G50" s="318" t="s">
        <v>3056</v>
      </c>
      <c r="I50" s="320">
        <f>IF(A50=A49,1,0)</f>
        <v>1</v>
      </c>
      <c r="J50" s="320">
        <f>IF(I50=0,-INT(J49-1),J49)</f>
      </c>
    </row>
    <row r="51" spans="1:10" ht="12.75">
      <c r="A51" s="318" t="s">
        <v>91</v>
      </c>
      <c r="B51" s="318" t="s">
        <v>3153</v>
      </c>
      <c r="C51" s="318" t="s">
        <v>3154</v>
      </c>
      <c r="E51" s="318" t="s">
        <v>362</v>
      </c>
      <c r="F51" s="320">
        <f>VLOOKUP(E51,RUOLO!$A$1:$B$6,2,FALSE)</f>
        <v>0</v>
      </c>
      <c r="G51" s="318" t="s">
        <v>3056</v>
      </c>
      <c r="I51" s="320">
        <f>IF(A51=A50,1,0)</f>
        <v>1</v>
      </c>
      <c r="J51" s="320">
        <f>IF(I51=0,-INT(J50-1),J50)</f>
      </c>
    </row>
    <row r="52" spans="1:10" ht="12.75">
      <c r="A52" s="318" t="s">
        <v>91</v>
      </c>
      <c r="B52" s="318" t="s">
        <v>3155</v>
      </c>
      <c r="C52" s="318" t="s">
        <v>3156</v>
      </c>
      <c r="E52" s="318" t="s">
        <v>362</v>
      </c>
      <c r="F52" s="320">
        <f>VLOOKUP(E52,RUOLO!$A$1:$B$6,2,FALSE)</f>
        <v>0</v>
      </c>
      <c r="G52" s="318" t="s">
        <v>3051</v>
      </c>
      <c r="H52" s="318" t="s">
        <v>3056</v>
      </c>
      <c r="I52" s="320">
        <f>IF(A52=A51,1,0)</f>
        <v>1</v>
      </c>
      <c r="J52" s="320">
        <f>IF(I52=0,-INT(J51-1),J51)</f>
      </c>
    </row>
    <row r="53" spans="1:10" ht="12.75">
      <c r="A53" s="318" t="s">
        <v>91</v>
      </c>
      <c r="B53" s="318" t="s">
        <v>3157</v>
      </c>
      <c r="C53" s="318" t="s">
        <v>3158</v>
      </c>
      <c r="E53" s="318" t="s">
        <v>362</v>
      </c>
      <c r="F53" s="320">
        <f>VLOOKUP(E53,RUOLO!$A$1:$B$6,2,FALSE)</f>
        <v>0</v>
      </c>
      <c r="G53" s="318" t="s">
        <v>3056</v>
      </c>
      <c r="I53" s="320">
        <f>IF(A53=A52,1,0)</f>
        <v>1</v>
      </c>
      <c r="J53" s="320">
        <f>IF(I53=0,-INT(J52-1),J52)</f>
      </c>
    </row>
    <row r="54" spans="1:10" ht="12.75">
      <c r="A54" s="318" t="s">
        <v>98</v>
      </c>
      <c r="B54" s="318" t="s">
        <v>3159</v>
      </c>
      <c r="C54" s="318" t="s">
        <v>3160</v>
      </c>
      <c r="E54" s="318" t="s">
        <v>362</v>
      </c>
      <c r="F54" s="320">
        <f>VLOOKUP(E54,RUOLO!$A$1:$B$6,2,FALSE)</f>
        <v>0</v>
      </c>
      <c r="G54" s="318" t="s">
        <v>3051</v>
      </c>
      <c r="H54" s="318" t="s">
        <v>3051</v>
      </c>
      <c r="I54" s="320">
        <f>IF(A54=A53,1,0)</f>
        <v>0</v>
      </c>
      <c r="J54" s="320">
        <f>IF(I54=0,-INT(J53-1),J53)</f>
        <v>0</v>
      </c>
    </row>
    <row r="55" spans="1:10" ht="12.75">
      <c r="A55" s="318" t="s">
        <v>98</v>
      </c>
      <c r="B55" s="318" t="s">
        <v>3161</v>
      </c>
      <c r="C55" s="318" t="s">
        <v>3162</v>
      </c>
      <c r="E55" s="318" t="s">
        <v>362</v>
      </c>
      <c r="F55" s="320">
        <f>VLOOKUP(E55,RUOLO!$A$1:$B$6,2,FALSE)</f>
        <v>0</v>
      </c>
      <c r="G55" s="318" t="s">
        <v>3051</v>
      </c>
      <c r="H55" s="318" t="s">
        <v>3056</v>
      </c>
      <c r="I55" s="320">
        <f>IF(A55=A54,1,0)</f>
        <v>1</v>
      </c>
      <c r="J55" s="320">
        <f>IF(I55=0,-INT(J54-1),J54)</f>
      </c>
    </row>
    <row r="56" spans="1:10" ht="12.75">
      <c r="A56" s="318" t="s">
        <v>98</v>
      </c>
      <c r="B56" s="318" t="s">
        <v>3163</v>
      </c>
      <c r="C56" s="318" t="s">
        <v>3164</v>
      </c>
      <c r="E56" s="318" t="s">
        <v>362</v>
      </c>
      <c r="F56" s="320">
        <f>VLOOKUP(E56,RUOLO!$A$1:$B$6,2,FALSE)</f>
        <v>0</v>
      </c>
      <c r="G56" s="318" t="s">
        <v>3056</v>
      </c>
      <c r="I56" s="320">
        <f>IF(A56=A55,1,0)</f>
        <v>1</v>
      </c>
      <c r="J56" s="320">
        <f>IF(I56=0,-INT(J55-1),J55)</f>
      </c>
    </row>
    <row r="57" spans="1:10" ht="12.75">
      <c r="A57" s="318" t="s">
        <v>98</v>
      </c>
      <c r="B57" s="318" t="s">
        <v>3130</v>
      </c>
      <c r="C57" s="318" t="s">
        <v>3165</v>
      </c>
      <c r="E57" s="318" t="s">
        <v>362</v>
      </c>
      <c r="F57" s="320">
        <f>VLOOKUP(E57,RUOLO!$A$1:$B$6,2,FALSE)</f>
        <v>0</v>
      </c>
      <c r="G57" s="318" t="s">
        <v>3056</v>
      </c>
      <c r="I57" s="320">
        <f>IF(A57=A56,1,0)</f>
        <v>1</v>
      </c>
      <c r="J57" s="320">
        <f>IF(I57=0,-INT(J56-1),J56)</f>
      </c>
    </row>
    <row r="58" spans="1:10" ht="12.75">
      <c r="A58" s="318" t="s">
        <v>98</v>
      </c>
      <c r="B58" s="318" t="s">
        <v>3166</v>
      </c>
      <c r="C58" s="318" t="s">
        <v>3167</v>
      </c>
      <c r="E58" s="318" t="s">
        <v>362</v>
      </c>
      <c r="F58" s="320">
        <f>VLOOKUP(E58,RUOLO!$A$1:$B$6,2,FALSE)</f>
        <v>0</v>
      </c>
      <c r="G58" s="318" t="s">
        <v>3056</v>
      </c>
      <c r="I58" s="320">
        <f>IF(A58=A57,1,0)</f>
        <v>1</v>
      </c>
      <c r="J58" s="320">
        <f>IF(I58=0,-INT(J57-1),J57)</f>
      </c>
    </row>
    <row r="59" spans="1:10" ht="12.75">
      <c r="A59" s="318" t="s">
        <v>98</v>
      </c>
      <c r="B59" s="318" t="s">
        <v>3168</v>
      </c>
      <c r="C59" s="318" t="s">
        <v>3169</v>
      </c>
      <c r="E59" s="318" t="s">
        <v>362</v>
      </c>
      <c r="F59" s="320">
        <f>VLOOKUP(E59,RUOLO!$A$1:$B$6,2,FALSE)</f>
        <v>0</v>
      </c>
      <c r="G59" s="318" t="s">
        <v>3056</v>
      </c>
      <c r="I59" s="320">
        <f>IF(A59=A58,1,0)</f>
        <v>1</v>
      </c>
      <c r="J59" s="320">
        <f>IF(I59=0,-INT(J58-1),J58)</f>
      </c>
    </row>
    <row r="60" spans="1:10" ht="12.75">
      <c r="A60" s="318" t="s">
        <v>98</v>
      </c>
      <c r="B60" s="318" t="s">
        <v>3170</v>
      </c>
      <c r="C60" s="318" t="s">
        <v>3171</v>
      </c>
      <c r="E60" s="318" t="s">
        <v>362</v>
      </c>
      <c r="F60" s="320">
        <f>VLOOKUP(E60,RUOLO!$A$1:$B$6,2,FALSE)</f>
        <v>0</v>
      </c>
      <c r="G60" s="318" t="s">
        <v>3051</v>
      </c>
      <c r="H60" s="318" t="s">
        <v>3056</v>
      </c>
      <c r="I60" s="320">
        <f>IF(A60=A59,1,0)</f>
        <v>1</v>
      </c>
      <c r="J60" s="320">
        <f>IF(I60=0,-INT(J59-1),J59)</f>
      </c>
    </row>
    <row r="61" spans="1:10" ht="12.75">
      <c r="A61" s="318" t="s">
        <v>98</v>
      </c>
      <c r="B61" s="318" t="s">
        <v>3159</v>
      </c>
      <c r="C61" s="318" t="s">
        <v>3172</v>
      </c>
      <c r="E61" s="318" t="s">
        <v>362</v>
      </c>
      <c r="F61" s="320">
        <f>VLOOKUP(E61,RUOLO!$A$1:$B$6,2,FALSE)</f>
        <v>0</v>
      </c>
      <c r="G61" s="318" t="s">
        <v>3051</v>
      </c>
      <c r="H61" s="318" t="s">
        <v>3056</v>
      </c>
      <c r="I61" s="320">
        <f>IF(A61=A60,1,0)</f>
        <v>1</v>
      </c>
      <c r="J61" s="320">
        <f>IF(I61=0,-INT(J60-1),J60)</f>
      </c>
    </row>
    <row r="62" spans="1:10" ht="12.75">
      <c r="A62" s="318" t="s">
        <v>98</v>
      </c>
      <c r="B62" s="318" t="s">
        <v>3173</v>
      </c>
      <c r="C62" s="318" t="s">
        <v>3174</v>
      </c>
      <c r="E62" s="318" t="s">
        <v>362</v>
      </c>
      <c r="F62" s="320">
        <f>VLOOKUP(E62,RUOLO!$A$1:$B$6,2,FALSE)</f>
        <v>0</v>
      </c>
      <c r="G62" s="318" t="s">
        <v>3056</v>
      </c>
      <c r="I62" s="320">
        <f>IF(A62=A61,1,0)</f>
        <v>1</v>
      </c>
      <c r="J62" s="320">
        <f>IF(I62=0,-INT(J61-1),J61)</f>
      </c>
    </row>
    <row r="63" spans="1:10" ht="12.75">
      <c r="A63" s="318" t="s">
        <v>98</v>
      </c>
      <c r="B63" s="318" t="s">
        <v>3175</v>
      </c>
      <c r="C63" s="318" t="s">
        <v>3176</v>
      </c>
      <c r="E63" s="318" t="s">
        <v>362</v>
      </c>
      <c r="F63" s="320">
        <f>VLOOKUP(E63,RUOLO!$A$1:$B$6,2,FALSE)</f>
        <v>0</v>
      </c>
      <c r="G63" s="318" t="s">
        <v>3056</v>
      </c>
      <c r="I63" s="320">
        <f>IF(A63=A62,1,0)</f>
        <v>1</v>
      </c>
      <c r="J63" s="320">
        <f>IF(I63=0,-INT(J62-1),J62)</f>
      </c>
    </row>
    <row r="64" spans="1:10" ht="12.75">
      <c r="A64" s="318" t="s">
        <v>98</v>
      </c>
      <c r="B64" s="318" t="s">
        <v>3177</v>
      </c>
      <c r="C64" s="318" t="s">
        <v>3178</v>
      </c>
      <c r="E64" s="318" t="s">
        <v>362</v>
      </c>
      <c r="F64" s="320">
        <f>VLOOKUP(E64,RUOLO!$A$1:$B$6,2,FALSE)</f>
        <v>0</v>
      </c>
      <c r="G64" s="318" t="s">
        <v>3051</v>
      </c>
      <c r="H64" s="318" t="s">
        <v>3056</v>
      </c>
      <c r="I64" s="320">
        <f>IF(A64=A63,1,0)</f>
        <v>1</v>
      </c>
      <c r="J64" s="320">
        <f>IF(I64=0,-INT(J63-1),J63)</f>
      </c>
    </row>
    <row r="65" spans="1:10" ht="12.75">
      <c r="A65" s="318" t="s">
        <v>98</v>
      </c>
      <c r="B65" s="318" t="s">
        <v>3179</v>
      </c>
      <c r="C65" s="318" t="s">
        <v>3180</v>
      </c>
      <c r="E65" s="318" t="s">
        <v>362</v>
      </c>
      <c r="F65" s="320">
        <f>VLOOKUP(E65,RUOLO!$A$1:$B$6,2,FALSE)</f>
        <v>0</v>
      </c>
      <c r="G65" s="318" t="s">
        <v>3056</v>
      </c>
      <c r="I65" s="320">
        <f>IF(A65=A64,1,0)</f>
        <v>1</v>
      </c>
      <c r="J65" s="320">
        <f>IF(I65=0,-INT(J64-1),J64)</f>
      </c>
    </row>
    <row r="66" spans="1:10" ht="12.75">
      <c r="A66" s="318" t="s">
        <v>98</v>
      </c>
      <c r="B66" s="318" t="s">
        <v>3181</v>
      </c>
      <c r="C66" s="318" t="s">
        <v>3182</v>
      </c>
      <c r="E66" s="318" t="s">
        <v>362</v>
      </c>
      <c r="F66" s="320">
        <f>VLOOKUP(E66,RUOLO!$A$1:$B$6,2,FALSE)</f>
        <v>0</v>
      </c>
      <c r="G66" s="318" t="s">
        <v>3051</v>
      </c>
      <c r="H66" s="318" t="s">
        <v>3056</v>
      </c>
      <c r="I66" s="320">
        <f>IF(A66=A65,1,0)</f>
        <v>1</v>
      </c>
      <c r="J66" s="320">
        <f>IF(I66=0,-INT(J65-1),J65)</f>
      </c>
    </row>
    <row r="67" spans="1:10" ht="12.75">
      <c r="A67" s="318" t="s">
        <v>98</v>
      </c>
      <c r="B67" s="318" t="s">
        <v>3183</v>
      </c>
      <c r="C67" s="318" t="s">
        <v>3184</v>
      </c>
      <c r="E67" s="318" t="s">
        <v>362</v>
      </c>
      <c r="F67" s="320">
        <f>VLOOKUP(E67,RUOLO!$A$1:$B$6,2,FALSE)</f>
        <v>0</v>
      </c>
      <c r="G67" s="318" t="s">
        <v>3056</v>
      </c>
      <c r="I67" s="320">
        <f>IF(A67=A66,1,0)</f>
        <v>1</v>
      </c>
      <c r="J67" s="320">
        <f>IF(I67=0,-INT(J66-1),J66)</f>
      </c>
    </row>
    <row r="68" spans="1:10" ht="12.75">
      <c r="A68" s="318" t="s">
        <v>98</v>
      </c>
      <c r="B68" s="318" t="s">
        <v>3185</v>
      </c>
      <c r="C68" s="318" t="s">
        <v>3186</v>
      </c>
      <c r="E68" s="318" t="s">
        <v>362</v>
      </c>
      <c r="F68" s="320">
        <f>VLOOKUP(E68,RUOLO!$A$1:$B$6,2,FALSE)</f>
        <v>0</v>
      </c>
      <c r="G68" s="318" t="s">
        <v>3051</v>
      </c>
      <c r="H68" s="318" t="s">
        <v>3056</v>
      </c>
      <c r="I68" s="320">
        <f>IF(A68=A67,1,0)</f>
        <v>1</v>
      </c>
      <c r="J68" s="320">
        <f>IF(I68=0,-INT(J67-1),J67)</f>
      </c>
    </row>
    <row r="69" spans="1:10" ht="12.75">
      <c r="A69" s="318" t="s">
        <v>98</v>
      </c>
      <c r="B69" s="318" t="s">
        <v>3187</v>
      </c>
      <c r="C69" s="318" t="s">
        <v>3188</v>
      </c>
      <c r="E69" s="318" t="s">
        <v>362</v>
      </c>
      <c r="F69" s="320">
        <f>VLOOKUP(E69,RUOLO!$A$1:$B$6,2,FALSE)</f>
        <v>0</v>
      </c>
      <c r="G69" s="318" t="s">
        <v>3051</v>
      </c>
      <c r="H69" s="318" t="s">
        <v>3056</v>
      </c>
      <c r="I69" s="320">
        <f>IF(A69=A68,1,0)</f>
        <v>1</v>
      </c>
      <c r="J69" s="320">
        <f>IF(I69=0,-INT(J68-1),J68)</f>
      </c>
    </row>
    <row r="70" spans="1:10" ht="12.75">
      <c r="A70" s="318" t="s">
        <v>98</v>
      </c>
      <c r="B70" s="318" t="s">
        <v>3189</v>
      </c>
      <c r="C70" s="318" t="s">
        <v>3190</v>
      </c>
      <c r="E70" s="318" t="s">
        <v>362</v>
      </c>
      <c r="F70" s="320">
        <f>VLOOKUP(E70,RUOLO!$A$1:$B$6,2,FALSE)</f>
        <v>0</v>
      </c>
      <c r="G70" s="318" t="s">
        <v>3051</v>
      </c>
      <c r="H70" s="318" t="s">
        <v>3056</v>
      </c>
      <c r="I70" s="320">
        <f>IF(A70=A69,1,0)</f>
        <v>1</v>
      </c>
      <c r="J70" s="320">
        <f>IF(I70=0,-INT(J69-1),J69)</f>
      </c>
    </row>
    <row r="71" spans="1:10" ht="12.75">
      <c r="A71" s="318" t="s">
        <v>98</v>
      </c>
      <c r="B71" s="318" t="s">
        <v>3191</v>
      </c>
      <c r="C71" s="318" t="s">
        <v>3192</v>
      </c>
      <c r="E71" s="318" t="s">
        <v>362</v>
      </c>
      <c r="F71" s="320">
        <f>VLOOKUP(E71,RUOLO!$A$1:$B$6,2,FALSE)</f>
        <v>0</v>
      </c>
      <c r="G71" s="318" t="s">
        <v>3051</v>
      </c>
      <c r="H71" s="318" t="s">
        <v>3056</v>
      </c>
      <c r="I71" s="320">
        <f>IF(A71=A70,1,0)</f>
        <v>1</v>
      </c>
      <c r="J71" s="320">
        <f>IF(I71=0,-INT(J70-1),J70)</f>
      </c>
    </row>
    <row r="72" spans="1:10" ht="12.75">
      <c r="A72" s="318" t="s">
        <v>106</v>
      </c>
      <c r="B72" s="318" t="s">
        <v>3193</v>
      </c>
      <c r="C72" s="318" t="s">
        <v>3194</v>
      </c>
      <c r="D72" s="319" t="s">
        <v>3136</v>
      </c>
      <c r="E72" s="318" t="s">
        <v>3050</v>
      </c>
      <c r="F72" s="320" t="str">
        <f>VLOOKUP(E72,RUOLO!$A$1:$B$6,2,FALSE)</f>
        <v>02-MANDATARIA</v>
      </c>
      <c r="G72" s="318" t="s">
        <v>3051</v>
      </c>
      <c r="H72" s="318" t="s">
        <v>3051</v>
      </c>
      <c r="I72" s="320">
        <f>IF(A72=A71,1,0)</f>
        <v>0</v>
      </c>
      <c r="J72" s="320">
        <f>IF(I72=0,-INT(J71-1),J71)</f>
        <v>1</v>
      </c>
    </row>
    <row r="73" spans="1:10" ht="12.75">
      <c r="A73" s="318" t="s">
        <v>106</v>
      </c>
      <c r="B73" s="318" t="s">
        <v>3195</v>
      </c>
      <c r="C73" s="318" t="s">
        <v>3196</v>
      </c>
      <c r="D73" s="319" t="s">
        <v>3136</v>
      </c>
      <c r="E73" s="318" t="s">
        <v>3049</v>
      </c>
      <c r="F73" s="320" t="str">
        <f>VLOOKUP(E73,RUOLO!$A$1:$B$6,2,FALSE)</f>
        <v>01-MANDANTE</v>
      </c>
      <c r="G73" s="318" t="s">
        <v>3051</v>
      </c>
      <c r="H73" s="318" t="s">
        <v>3051</v>
      </c>
      <c r="I73" s="320">
        <f>IF(A73=A72,1,0)</f>
        <v>1</v>
      </c>
      <c r="J73" s="320">
        <f>IF(I73=0,-INT(J72-1),J72)</f>
      </c>
    </row>
    <row r="74" spans="1:10" ht="12.75">
      <c r="A74" s="318" t="s">
        <v>106</v>
      </c>
      <c r="B74" s="318" t="s">
        <v>3197</v>
      </c>
      <c r="C74" s="318" t="s">
        <v>3198</v>
      </c>
      <c r="E74" s="318" t="s">
        <v>362</v>
      </c>
      <c r="F74" s="320">
        <f>VLOOKUP(E74,RUOLO!$A$1:$B$6,2,FALSE)</f>
        <v>0</v>
      </c>
      <c r="G74" s="318" t="s">
        <v>3051</v>
      </c>
      <c r="H74" s="318" t="s">
        <v>3056</v>
      </c>
      <c r="I74" s="320">
        <f>IF(A74=A73,1,0)</f>
        <v>1</v>
      </c>
      <c r="J74" s="320">
        <f>IF(I74=0,-INT(J73-1),J73)</f>
      </c>
    </row>
    <row r="75" spans="1:10" ht="12.75">
      <c r="A75" s="318" t="s">
        <v>106</v>
      </c>
      <c r="B75" s="318" t="s">
        <v>3199</v>
      </c>
      <c r="C75" s="318" t="s">
        <v>3200</v>
      </c>
      <c r="E75" s="318" t="s">
        <v>362</v>
      </c>
      <c r="F75" s="320">
        <f>VLOOKUP(E75,RUOLO!$A$1:$B$6,2,FALSE)</f>
        <v>0</v>
      </c>
      <c r="G75" s="318" t="s">
        <v>3051</v>
      </c>
      <c r="H75" s="318" t="s">
        <v>3056</v>
      </c>
      <c r="I75" s="320">
        <f>IF(A75=A74,1,0)</f>
        <v>1</v>
      </c>
      <c r="J75" s="320">
        <f>IF(I75=0,-INT(J74-1),J74)</f>
      </c>
    </row>
    <row r="76" spans="1:10" ht="12.75">
      <c r="A76" s="318" t="s">
        <v>106</v>
      </c>
      <c r="B76" s="318" t="s">
        <v>3201</v>
      </c>
      <c r="C76" s="318" t="s">
        <v>3202</v>
      </c>
      <c r="E76" s="318" t="s">
        <v>362</v>
      </c>
      <c r="F76" s="320">
        <f>VLOOKUP(E76,RUOLO!$A$1:$B$6,2,FALSE)</f>
        <v>0</v>
      </c>
      <c r="G76" s="318" t="s">
        <v>3051</v>
      </c>
      <c r="H76" s="318" t="s">
        <v>3056</v>
      </c>
      <c r="I76" s="320">
        <f>IF(A76=A75,1,0)</f>
        <v>1</v>
      </c>
      <c r="J76" s="320">
        <f>IF(I76=0,-INT(J75-1),J75)</f>
      </c>
    </row>
    <row r="77" spans="1:10" ht="12.75">
      <c r="A77" s="318" t="s">
        <v>106</v>
      </c>
      <c r="B77" s="318" t="s">
        <v>3203</v>
      </c>
      <c r="C77" s="318" t="s">
        <v>3204</v>
      </c>
      <c r="E77" s="318" t="s">
        <v>362</v>
      </c>
      <c r="F77" s="320">
        <f>VLOOKUP(E77,RUOLO!$A$1:$B$6,2,FALSE)</f>
        <v>0</v>
      </c>
      <c r="G77" s="318" t="s">
        <v>3051</v>
      </c>
      <c r="H77" s="318" t="s">
        <v>3056</v>
      </c>
      <c r="I77" s="320">
        <f>IF(A77=A76,1,0)</f>
        <v>1</v>
      </c>
      <c r="J77" s="320">
        <f>IF(I77=0,-INT(J76-1),J76)</f>
      </c>
    </row>
    <row r="78" spans="1:10" ht="12.75">
      <c r="A78" s="318" t="s">
        <v>106</v>
      </c>
      <c r="B78" s="318" t="s">
        <v>3205</v>
      </c>
      <c r="C78" s="318" t="s">
        <v>3206</v>
      </c>
      <c r="E78" s="318" t="s">
        <v>362</v>
      </c>
      <c r="F78" s="320">
        <f>VLOOKUP(E78,RUOLO!$A$1:$B$6,2,FALSE)</f>
        <v>0</v>
      </c>
      <c r="G78" s="318" t="s">
        <v>3051</v>
      </c>
      <c r="H78" s="318" t="s">
        <v>3056</v>
      </c>
      <c r="I78" s="320">
        <f>IF(A78=A77,1,0)</f>
        <v>1</v>
      </c>
      <c r="J78" s="320">
        <f>IF(I78=0,-INT(J77-1),J77)</f>
      </c>
    </row>
    <row r="79" spans="1:10" ht="12.75">
      <c r="A79" s="318" t="s">
        <v>106</v>
      </c>
      <c r="B79" s="318" t="s">
        <v>3207</v>
      </c>
      <c r="C79" s="318" t="s">
        <v>3208</v>
      </c>
      <c r="E79" s="318" t="s">
        <v>362</v>
      </c>
      <c r="F79" s="320">
        <f>VLOOKUP(E79,RUOLO!$A$1:$B$6,2,FALSE)</f>
        <v>0</v>
      </c>
      <c r="G79" s="318" t="s">
        <v>3051</v>
      </c>
      <c r="H79" s="318" t="s">
        <v>3056</v>
      </c>
      <c r="I79" s="320">
        <f>IF(A79=A78,1,0)</f>
        <v>1</v>
      </c>
      <c r="J79" s="320">
        <f>IF(I79=0,-INT(J78-1),J78)</f>
      </c>
    </row>
    <row r="80" spans="1:10" ht="12.75">
      <c r="A80" s="318" t="s">
        <v>106</v>
      </c>
      <c r="B80" s="318" t="s">
        <v>3209</v>
      </c>
      <c r="C80" s="318" t="s">
        <v>3210</v>
      </c>
      <c r="E80" s="318" t="s">
        <v>362</v>
      </c>
      <c r="F80" s="320">
        <f>VLOOKUP(E80,RUOLO!$A$1:$B$6,2,FALSE)</f>
        <v>0</v>
      </c>
      <c r="G80" s="318" t="s">
        <v>3051</v>
      </c>
      <c r="H80" s="318" t="s">
        <v>3056</v>
      </c>
      <c r="I80" s="320">
        <f>IF(A80=A79,1,0)</f>
        <v>1</v>
      </c>
      <c r="J80" s="320">
        <f>IF(I80=0,-INT(J79-1),J79)</f>
      </c>
    </row>
    <row r="81" spans="1:10" ht="12.75">
      <c r="A81" s="318" t="s">
        <v>106</v>
      </c>
      <c r="B81" s="318" t="s">
        <v>3211</v>
      </c>
      <c r="C81" s="318" t="s">
        <v>3212</v>
      </c>
      <c r="E81" s="318" t="s">
        <v>362</v>
      </c>
      <c r="F81" s="320">
        <f>VLOOKUP(E81,RUOLO!$A$1:$B$6,2,FALSE)</f>
        <v>0</v>
      </c>
      <c r="G81" s="318" t="s">
        <v>3051</v>
      </c>
      <c r="H81" s="318" t="s">
        <v>3056</v>
      </c>
      <c r="I81" s="320">
        <f>IF(A81=A80,1,0)</f>
        <v>1</v>
      </c>
      <c r="J81" s="320">
        <f>IF(I81=0,-INT(J80-1),J80)</f>
      </c>
    </row>
    <row r="82" spans="1:10" ht="12.75">
      <c r="A82" s="318" t="s">
        <v>106</v>
      </c>
      <c r="B82" s="318" t="s">
        <v>3213</v>
      </c>
      <c r="C82" s="318" t="s">
        <v>3214</v>
      </c>
      <c r="E82" s="318" t="s">
        <v>362</v>
      </c>
      <c r="F82" s="320">
        <f>VLOOKUP(E82,RUOLO!$A$1:$B$6,2,FALSE)</f>
        <v>0</v>
      </c>
      <c r="G82" s="318" t="s">
        <v>3051</v>
      </c>
      <c r="H82" s="318" t="s">
        <v>3056</v>
      </c>
      <c r="I82" s="320">
        <f>IF(A82=A81,1,0)</f>
        <v>1</v>
      </c>
      <c r="J82" s="320">
        <f>IF(I82=0,-INT(J81-1),J81)</f>
      </c>
    </row>
    <row r="83" spans="1:10" ht="12.75">
      <c r="A83" s="318" t="s">
        <v>106</v>
      </c>
      <c r="B83" s="318" t="s">
        <v>3215</v>
      </c>
      <c r="C83" s="318" t="s">
        <v>3216</v>
      </c>
      <c r="E83" s="318" t="s">
        <v>362</v>
      </c>
      <c r="F83" s="320">
        <f>VLOOKUP(E83,RUOLO!$A$1:$B$6,2,FALSE)</f>
        <v>0</v>
      </c>
      <c r="G83" s="318" t="s">
        <v>3051</v>
      </c>
      <c r="H83" s="318" t="s">
        <v>3056</v>
      </c>
      <c r="I83" s="320">
        <f>IF(A83=A82,1,0)</f>
        <v>1</v>
      </c>
      <c r="J83" s="320">
        <f>IF(I83=0,-INT(J82-1),J82)</f>
      </c>
    </row>
    <row r="84" spans="1:10" ht="12.75">
      <c r="A84" s="318" t="s">
        <v>106</v>
      </c>
      <c r="B84" s="318" t="s">
        <v>3217</v>
      </c>
      <c r="C84" s="318" t="s">
        <v>3218</v>
      </c>
      <c r="D84" s="319" t="s">
        <v>3219</v>
      </c>
      <c r="E84" s="318" t="s">
        <v>3050</v>
      </c>
      <c r="F84" s="320" t="str">
        <f>VLOOKUP(E84,RUOLO!$A$1:$B$6,2,FALSE)</f>
        <v>02-MANDATARIA</v>
      </c>
      <c r="G84" s="318" t="s">
        <v>3051</v>
      </c>
      <c r="H84" s="318" t="s">
        <v>3056</v>
      </c>
      <c r="I84" s="320">
        <f>IF(A84=A83,1,0)</f>
        <v>1</v>
      </c>
      <c r="J84" s="320">
        <f>IF(I84=0,-INT(J83-1),J83)</f>
      </c>
    </row>
    <row r="85" spans="1:10" ht="12.75">
      <c r="A85" s="318" t="s">
        <v>106</v>
      </c>
      <c r="B85" s="318" t="s">
        <v>3220</v>
      </c>
      <c r="C85" s="318" t="s">
        <v>3221</v>
      </c>
      <c r="D85" s="319" t="s">
        <v>3219</v>
      </c>
      <c r="E85" s="318" t="s">
        <v>3049</v>
      </c>
      <c r="F85" s="320" t="str">
        <f>VLOOKUP(E85,RUOLO!$A$1:$B$6,2,FALSE)</f>
        <v>01-MANDANTE</v>
      </c>
      <c r="G85" s="318" t="s">
        <v>3051</v>
      </c>
      <c r="H85" s="318" t="s">
        <v>3056</v>
      </c>
      <c r="I85" s="320">
        <f>IF(A85=A84,1,0)</f>
        <v>1</v>
      </c>
      <c r="J85" s="320">
        <f>IF(I85=0,-INT(J84-1),J84)</f>
      </c>
    </row>
    <row r="86" spans="1:10" ht="12.75">
      <c r="A86" s="318" t="s">
        <v>106</v>
      </c>
      <c r="B86" s="318" t="s">
        <v>3222</v>
      </c>
      <c r="C86" s="318" t="s">
        <v>3223</v>
      </c>
      <c r="E86" s="318" t="s">
        <v>362</v>
      </c>
      <c r="F86" s="320">
        <f>VLOOKUP(E86,RUOLO!$A$1:$B$6,2,FALSE)</f>
        <v>0</v>
      </c>
      <c r="G86" s="318" t="s">
        <v>3051</v>
      </c>
      <c r="H86" s="318" t="s">
        <v>3056</v>
      </c>
      <c r="I86" s="320">
        <f>IF(A86=A85,1,0)</f>
        <v>1</v>
      </c>
      <c r="J86" s="320">
        <f>IF(I86=0,-INT(J85-1),J85)</f>
      </c>
    </row>
    <row r="87" spans="1:10" ht="12.75">
      <c r="A87" s="318" t="s">
        <v>106</v>
      </c>
      <c r="B87" s="318" t="s">
        <v>3224</v>
      </c>
      <c r="C87" s="318" t="s">
        <v>3225</v>
      </c>
      <c r="D87" s="319" t="s">
        <v>3226</v>
      </c>
      <c r="E87" s="318" t="s">
        <v>3050</v>
      </c>
      <c r="F87" s="320" t="str">
        <f>VLOOKUP(E87,RUOLO!$A$1:$B$6,2,FALSE)</f>
        <v>02-MANDATARIA</v>
      </c>
      <c r="G87" s="318" t="s">
        <v>3051</v>
      </c>
      <c r="H87" s="318" t="s">
        <v>3056</v>
      </c>
      <c r="I87" s="320">
        <f>IF(A87=A86,1,0)</f>
        <v>1</v>
      </c>
      <c r="J87" s="320">
        <f>IF(I87=0,-INT(J86-1),J86)</f>
      </c>
    </row>
    <row r="88" spans="1:10" ht="12.75">
      <c r="A88" s="318" t="s">
        <v>106</v>
      </c>
      <c r="B88" s="318" t="s">
        <v>3227</v>
      </c>
      <c r="C88" s="318" t="s">
        <v>3228</v>
      </c>
      <c r="D88" s="319" t="s">
        <v>3226</v>
      </c>
      <c r="E88" s="318" t="s">
        <v>3049</v>
      </c>
      <c r="F88" s="320" t="str">
        <f>VLOOKUP(E88,RUOLO!$A$1:$B$6,2,FALSE)</f>
        <v>01-MANDANTE</v>
      </c>
      <c r="G88" s="318" t="s">
        <v>3051</v>
      </c>
      <c r="H88" s="318" t="s">
        <v>3056</v>
      </c>
      <c r="I88" s="320">
        <f>IF(A88=A87,1,0)</f>
        <v>1</v>
      </c>
      <c r="J88" s="320">
        <f>IF(I88=0,-INT(J87-1),J87)</f>
      </c>
    </row>
    <row r="89" spans="1:10" ht="12.75">
      <c r="A89" s="318" t="s">
        <v>106</v>
      </c>
      <c r="B89" s="318" t="s">
        <v>3229</v>
      </c>
      <c r="C89" s="318" t="s">
        <v>3230</v>
      </c>
      <c r="D89" s="319" t="s">
        <v>3226</v>
      </c>
      <c r="E89" s="318" t="s">
        <v>3049</v>
      </c>
      <c r="F89" s="320" t="str">
        <f>VLOOKUP(E89,RUOLO!$A$1:$B$6,2,FALSE)</f>
        <v>01-MANDANTE</v>
      </c>
      <c r="G89" s="318" t="s">
        <v>3051</v>
      </c>
      <c r="H89" s="318" t="s">
        <v>3056</v>
      </c>
      <c r="I89" s="320">
        <f>IF(A89=A88,1,0)</f>
        <v>1</v>
      </c>
      <c r="J89" s="320">
        <f>IF(I89=0,-INT(J88-1),J88)</f>
      </c>
    </row>
    <row r="90" spans="1:10" ht="12.75">
      <c r="A90" s="318" t="s">
        <v>106</v>
      </c>
      <c r="B90" s="318" t="s">
        <v>3231</v>
      </c>
      <c r="C90" s="318" t="s">
        <v>3232</v>
      </c>
      <c r="D90" s="319" t="s">
        <v>3226</v>
      </c>
      <c r="E90" s="318" t="s">
        <v>3049</v>
      </c>
      <c r="F90" s="320" t="str">
        <f>VLOOKUP(E90,RUOLO!$A$1:$B$6,2,FALSE)</f>
        <v>01-MANDANTE</v>
      </c>
      <c r="G90" s="318" t="s">
        <v>3051</v>
      </c>
      <c r="H90" s="318" t="s">
        <v>3056</v>
      </c>
      <c r="I90" s="320">
        <f>IF(A90=A89,1,0)</f>
        <v>1</v>
      </c>
      <c r="J90" s="320">
        <f>IF(I90=0,-INT(J89-1),J89)</f>
      </c>
    </row>
    <row r="91" spans="1:10" ht="12.75">
      <c r="A91" s="318" t="s">
        <v>106</v>
      </c>
      <c r="B91" s="318" t="s">
        <v>3233</v>
      </c>
      <c r="C91" s="318" t="s">
        <v>3234</v>
      </c>
      <c r="D91" s="319" t="s">
        <v>3235</v>
      </c>
      <c r="E91" s="318" t="s">
        <v>3050</v>
      </c>
      <c r="F91" s="320" t="str">
        <f>VLOOKUP(E91,RUOLO!$A$1:$B$6,2,FALSE)</f>
        <v>02-MANDATARIA</v>
      </c>
      <c r="G91" s="318" t="s">
        <v>3051</v>
      </c>
      <c r="H91" s="318" t="s">
        <v>3056</v>
      </c>
      <c r="I91" s="320">
        <f>IF(A91=A90,1,0)</f>
        <v>1</v>
      </c>
      <c r="J91" s="320">
        <f>IF(I91=0,-INT(J90-1),J90)</f>
      </c>
    </row>
    <row r="92" spans="1:10" ht="12.75">
      <c r="A92" s="318" t="s">
        <v>106</v>
      </c>
      <c r="B92" s="318" t="s">
        <v>3236</v>
      </c>
      <c r="C92" s="318" t="s">
        <v>3237</v>
      </c>
      <c r="D92" s="319" t="s">
        <v>3235</v>
      </c>
      <c r="E92" s="318" t="s">
        <v>3049</v>
      </c>
      <c r="F92" s="320" t="str">
        <f>VLOOKUP(E92,RUOLO!$A$1:$B$6,2,FALSE)</f>
        <v>01-MANDANTE</v>
      </c>
      <c r="G92" s="318" t="s">
        <v>3051</v>
      </c>
      <c r="H92" s="318" t="s">
        <v>3056</v>
      </c>
      <c r="I92" s="320">
        <f>IF(A92=A91,1,0)</f>
        <v>1</v>
      </c>
      <c r="J92" s="320">
        <f>IF(I92=0,-INT(J91-1),J91)</f>
      </c>
    </row>
    <row r="93" spans="1:10" ht="12.75">
      <c r="A93" s="318" t="s">
        <v>106</v>
      </c>
      <c r="B93" s="318" t="s">
        <v>3238</v>
      </c>
      <c r="C93" s="318" t="s">
        <v>3239</v>
      </c>
      <c r="E93" s="318" t="s">
        <v>362</v>
      </c>
      <c r="F93" s="320">
        <f>VLOOKUP(E93,RUOLO!$A$1:$B$6,2,FALSE)</f>
        <v>0</v>
      </c>
      <c r="G93" s="318" t="s">
        <v>3051</v>
      </c>
      <c r="H93" s="318" t="s">
        <v>3056</v>
      </c>
      <c r="I93" s="320">
        <f>IF(A93=A92,1,0)</f>
        <v>1</v>
      </c>
      <c r="J93" s="320">
        <f>IF(I93=0,-INT(J92-1),J92)</f>
      </c>
    </row>
    <row r="94" spans="1:10" ht="12.75">
      <c r="A94" s="318" t="s">
        <v>106</v>
      </c>
      <c r="B94" s="318" t="s">
        <v>3240</v>
      </c>
      <c r="C94" s="318" t="s">
        <v>3241</v>
      </c>
      <c r="E94" s="318" t="s">
        <v>362</v>
      </c>
      <c r="F94" s="320">
        <f>VLOOKUP(E94,RUOLO!$A$1:$B$6,2,FALSE)</f>
        <v>0</v>
      </c>
      <c r="G94" s="318" t="s">
        <v>3051</v>
      </c>
      <c r="H94" s="318" t="s">
        <v>3056</v>
      </c>
      <c r="I94" s="320">
        <f>IF(A94=A93,1,0)</f>
        <v>1</v>
      </c>
      <c r="J94" s="320">
        <f>IF(I94=0,-INT(J93-1),J93)</f>
      </c>
    </row>
    <row r="95" spans="1:10" ht="12.75">
      <c r="A95" s="318" t="s">
        <v>106</v>
      </c>
      <c r="B95" s="318" t="s">
        <v>3242</v>
      </c>
      <c r="C95" s="318" t="s">
        <v>3243</v>
      </c>
      <c r="E95" s="318" t="s">
        <v>362</v>
      </c>
      <c r="F95" s="320">
        <f>VLOOKUP(E95,RUOLO!$A$1:$B$6,2,FALSE)</f>
        <v>0</v>
      </c>
      <c r="G95" s="318" t="s">
        <v>3051</v>
      </c>
      <c r="H95" s="318" t="s">
        <v>3056</v>
      </c>
      <c r="I95" s="320">
        <f>IF(A95=A94,1,0)</f>
        <v>1</v>
      </c>
      <c r="J95" s="320">
        <f>IF(I95=0,-INT(J94-1),J94)</f>
      </c>
    </row>
    <row r="96" spans="1:10" ht="12.75">
      <c r="A96" s="318" t="s">
        <v>106</v>
      </c>
      <c r="B96" s="318" t="s">
        <v>3244</v>
      </c>
      <c r="C96" s="318" t="s">
        <v>3245</v>
      </c>
      <c r="E96" s="318" t="s">
        <v>362</v>
      </c>
      <c r="F96" s="320">
        <f>VLOOKUP(E96,RUOLO!$A$1:$B$6,2,FALSE)</f>
        <v>0</v>
      </c>
      <c r="G96" s="318" t="s">
        <v>3051</v>
      </c>
      <c r="H96" s="318" t="s">
        <v>3056</v>
      </c>
      <c r="I96" s="320">
        <f>IF(A96=A95,1,0)</f>
        <v>1</v>
      </c>
      <c r="J96" s="320">
        <f>IF(I96=0,-INT(J95-1),J95)</f>
      </c>
    </row>
    <row r="97" spans="1:10" ht="12.75">
      <c r="A97" s="318" t="s">
        <v>106</v>
      </c>
      <c r="B97" s="318" t="s">
        <v>3246</v>
      </c>
      <c r="C97" s="318" t="s">
        <v>3247</v>
      </c>
      <c r="E97" s="318" t="s">
        <v>362</v>
      </c>
      <c r="F97" s="320">
        <f>VLOOKUP(E97,RUOLO!$A$1:$B$6,2,FALSE)</f>
        <v>0</v>
      </c>
      <c r="G97" s="318" t="s">
        <v>3051</v>
      </c>
      <c r="H97" s="318" t="s">
        <v>3056</v>
      </c>
      <c r="I97" s="320">
        <f>IF(A97=A96,1,0)</f>
        <v>1</v>
      </c>
      <c r="J97" s="320">
        <f>IF(I97=0,-INT(J96-1),J96)</f>
      </c>
    </row>
    <row r="98" spans="1:10" ht="12.75">
      <c r="A98" s="318" t="s">
        <v>106</v>
      </c>
      <c r="B98" s="318" t="s">
        <v>3248</v>
      </c>
      <c r="C98" s="318" t="s">
        <v>3249</v>
      </c>
      <c r="E98" s="318" t="s">
        <v>362</v>
      </c>
      <c r="F98" s="320">
        <f>VLOOKUP(E98,RUOLO!$A$1:$B$6,2,FALSE)</f>
        <v>0</v>
      </c>
      <c r="G98" s="318" t="s">
        <v>3051</v>
      </c>
      <c r="H98" s="318" t="s">
        <v>3056</v>
      </c>
      <c r="I98" s="320">
        <f>IF(A98=A97,1,0)</f>
        <v>1</v>
      </c>
      <c r="J98" s="320">
        <f>IF(I98=0,-INT(J97-1),J97)</f>
      </c>
    </row>
    <row r="99" spans="1:10" ht="12.75">
      <c r="A99" s="318" t="s">
        <v>106</v>
      </c>
      <c r="B99" s="318" t="s">
        <v>3250</v>
      </c>
      <c r="C99" s="318" t="s">
        <v>3251</v>
      </c>
      <c r="E99" s="318" t="s">
        <v>362</v>
      </c>
      <c r="F99" s="320">
        <f>VLOOKUP(E99,RUOLO!$A$1:$B$6,2,FALSE)</f>
        <v>0</v>
      </c>
      <c r="G99" s="318" t="s">
        <v>3051</v>
      </c>
      <c r="H99" s="318" t="s">
        <v>3056</v>
      </c>
      <c r="I99" s="320">
        <f>IF(A99=A98,1,0)</f>
        <v>1</v>
      </c>
      <c r="J99" s="320">
        <f>IF(I99=0,-INT(J98-1),J98)</f>
      </c>
    </row>
    <row r="100" spans="1:10" ht="12.75">
      <c r="A100" s="318" t="s">
        <v>106</v>
      </c>
      <c r="B100" s="318" t="s">
        <v>3252</v>
      </c>
      <c r="C100" s="318" t="s">
        <v>3253</v>
      </c>
      <c r="E100" s="318" t="s">
        <v>362</v>
      </c>
      <c r="F100" s="320">
        <f>VLOOKUP(E100,RUOLO!$A$1:$B$6,2,FALSE)</f>
        <v>0</v>
      </c>
      <c r="G100" s="318" t="s">
        <v>3051</v>
      </c>
      <c r="H100" s="318" t="s">
        <v>3056</v>
      </c>
      <c r="I100" s="320">
        <f>IF(A100=A99,1,0)</f>
        <v>1</v>
      </c>
      <c r="J100" s="320">
        <f>IF(I100=0,-INT(J99-1),J99)</f>
      </c>
    </row>
    <row r="101" spans="1:10" ht="12.75">
      <c r="A101" s="318" t="s">
        <v>106</v>
      </c>
      <c r="B101" s="318" t="s">
        <v>3254</v>
      </c>
      <c r="C101" s="318" t="s">
        <v>3255</v>
      </c>
      <c r="D101" s="319" t="s">
        <v>3256</v>
      </c>
      <c r="E101" s="318" t="s">
        <v>3050</v>
      </c>
      <c r="F101" s="320" t="str">
        <f>VLOOKUP(E101,RUOLO!$A$1:$B$6,2,FALSE)</f>
        <v>02-MANDATARIA</v>
      </c>
      <c r="G101" s="318" t="s">
        <v>3051</v>
      </c>
      <c r="H101" s="318" t="s">
        <v>3056</v>
      </c>
      <c r="I101" s="320">
        <f>IF(A101=A100,1,0)</f>
        <v>1</v>
      </c>
      <c r="J101" s="320">
        <f>IF(I101=0,-INT(J100-1),J100)</f>
      </c>
    </row>
    <row r="102" spans="1:10" ht="12.75">
      <c r="A102" s="318" t="s">
        <v>106</v>
      </c>
      <c r="B102" s="318" t="s">
        <v>3257</v>
      </c>
      <c r="C102" s="318" t="s">
        <v>3258</v>
      </c>
      <c r="D102" s="319" t="s">
        <v>3256</v>
      </c>
      <c r="E102" s="318" t="s">
        <v>3049</v>
      </c>
      <c r="F102" s="320" t="str">
        <f>VLOOKUP(E102,RUOLO!$A$1:$B$6,2,FALSE)</f>
        <v>01-MANDANTE</v>
      </c>
      <c r="G102" s="318" t="s">
        <v>3051</v>
      </c>
      <c r="H102" s="318" t="s">
        <v>3056</v>
      </c>
      <c r="I102" s="320">
        <f>IF(A102=A101,1,0)</f>
        <v>1</v>
      </c>
      <c r="J102" s="320">
        <f>IF(I102=0,-INT(J101-1),J101)</f>
      </c>
    </row>
    <row r="103" spans="1:10" ht="12.75">
      <c r="A103" s="318" t="s">
        <v>106</v>
      </c>
      <c r="B103" s="318" t="s">
        <v>3259</v>
      </c>
      <c r="C103" s="318" t="s">
        <v>3260</v>
      </c>
      <c r="E103" s="318" t="s">
        <v>362</v>
      </c>
      <c r="F103" s="320">
        <f>VLOOKUP(E103,RUOLO!$A$1:$B$6,2,FALSE)</f>
        <v>0</v>
      </c>
      <c r="G103" s="318" t="s">
        <v>3051</v>
      </c>
      <c r="H103" s="318" t="s">
        <v>3056</v>
      </c>
      <c r="I103" s="320">
        <f>IF(A103=A102,1,0)</f>
        <v>1</v>
      </c>
      <c r="J103" s="320">
        <f>IF(I103=0,-INT(J102-1),J102)</f>
      </c>
    </row>
    <row r="104" spans="1:10" ht="12.75">
      <c r="A104" s="318" t="s">
        <v>106</v>
      </c>
      <c r="B104" s="318" t="s">
        <v>3261</v>
      </c>
      <c r="C104" s="318" t="s">
        <v>3262</v>
      </c>
      <c r="E104" s="318" t="s">
        <v>362</v>
      </c>
      <c r="F104" s="320">
        <f>VLOOKUP(E104,RUOLO!$A$1:$B$6,2,FALSE)</f>
        <v>0</v>
      </c>
      <c r="G104" s="318" t="s">
        <v>3051</v>
      </c>
      <c r="H104" s="318" t="s">
        <v>3056</v>
      </c>
      <c r="I104" s="320">
        <f>IF(A104=A103,1,0)</f>
        <v>1</v>
      </c>
      <c r="J104" s="320">
        <f>IF(I104=0,-INT(J103-1),J103)</f>
      </c>
    </row>
    <row r="105" spans="1:10" ht="12.75">
      <c r="A105" s="318" t="s">
        <v>106</v>
      </c>
      <c r="B105" s="318" t="s">
        <v>3263</v>
      </c>
      <c r="C105" s="318" t="s">
        <v>3264</v>
      </c>
      <c r="E105" s="318" t="s">
        <v>362</v>
      </c>
      <c r="F105" s="320">
        <f>VLOOKUP(E105,RUOLO!$A$1:$B$6,2,FALSE)</f>
        <v>0</v>
      </c>
      <c r="G105" s="318" t="s">
        <v>3051</v>
      </c>
      <c r="H105" s="318" t="s">
        <v>3056</v>
      </c>
      <c r="I105" s="320">
        <f>IF(A105=A104,1,0)</f>
        <v>1</v>
      </c>
      <c r="J105" s="320">
        <f>IF(I105=0,-INT(J104-1),J104)</f>
      </c>
    </row>
    <row r="106" spans="1:10" ht="12.75">
      <c r="A106" s="318" t="s">
        <v>106</v>
      </c>
      <c r="B106" s="318" t="s">
        <v>3265</v>
      </c>
      <c r="C106" s="318" t="s">
        <v>3266</v>
      </c>
      <c r="E106" s="318" t="s">
        <v>362</v>
      </c>
      <c r="F106" s="320">
        <f>VLOOKUP(E106,RUOLO!$A$1:$B$6,2,FALSE)</f>
        <v>0</v>
      </c>
      <c r="G106" s="318" t="s">
        <v>3051</v>
      </c>
      <c r="H106" s="318" t="s">
        <v>3056</v>
      </c>
      <c r="I106" s="320">
        <f>IF(A106=A105,1,0)</f>
        <v>1</v>
      </c>
      <c r="J106" s="320">
        <f>IF(I106=0,-INT(J105-1),J105)</f>
      </c>
    </row>
    <row r="107" spans="1:10" ht="12.75">
      <c r="A107" s="318" t="s">
        <v>106</v>
      </c>
      <c r="B107" s="318" t="s">
        <v>3267</v>
      </c>
      <c r="C107" s="318" t="s">
        <v>3268</v>
      </c>
      <c r="E107" s="318" t="s">
        <v>362</v>
      </c>
      <c r="F107" s="320">
        <f>VLOOKUP(E107,RUOLO!$A$1:$B$6,2,FALSE)</f>
        <v>0</v>
      </c>
      <c r="G107" s="318" t="s">
        <v>3051</v>
      </c>
      <c r="H107" s="318" t="s">
        <v>3056</v>
      </c>
      <c r="I107" s="320">
        <f>IF(A107=A106,1,0)</f>
        <v>1</v>
      </c>
      <c r="J107" s="320">
        <f>IF(I107=0,-INT(J106-1),J106)</f>
      </c>
    </row>
    <row r="108" spans="1:10" ht="12.75">
      <c r="A108" s="318" t="s">
        <v>106</v>
      </c>
      <c r="B108" s="318" t="s">
        <v>3269</v>
      </c>
      <c r="C108" s="318" t="s">
        <v>3270</v>
      </c>
      <c r="E108" s="318" t="s">
        <v>362</v>
      </c>
      <c r="F108" s="320">
        <f>VLOOKUP(E108,RUOLO!$A$1:$B$6,2,FALSE)</f>
        <v>0</v>
      </c>
      <c r="G108" s="318" t="s">
        <v>3051</v>
      </c>
      <c r="H108" s="318" t="s">
        <v>3056</v>
      </c>
      <c r="I108" s="320">
        <f>IF(A108=A107,1,0)</f>
        <v>1</v>
      </c>
      <c r="J108" s="320">
        <f>IF(I108=0,-INT(J107-1),J107)</f>
      </c>
    </row>
    <row r="109" spans="1:10" ht="12.75">
      <c r="A109" s="318" t="s">
        <v>106</v>
      </c>
      <c r="B109" s="318" t="s">
        <v>3271</v>
      </c>
      <c r="C109" s="318" t="s">
        <v>3272</v>
      </c>
      <c r="E109" s="318" t="s">
        <v>362</v>
      </c>
      <c r="F109" s="320">
        <f>VLOOKUP(E109,RUOLO!$A$1:$B$6,2,FALSE)</f>
        <v>0</v>
      </c>
      <c r="G109" s="318" t="s">
        <v>3051</v>
      </c>
      <c r="H109" s="318" t="s">
        <v>3056</v>
      </c>
      <c r="I109" s="320">
        <f>IF(A109=A108,1,0)</f>
        <v>1</v>
      </c>
      <c r="J109" s="320">
        <f>IF(I109=0,-INT(J108-1),J108)</f>
      </c>
    </row>
    <row r="110" spans="1:10" ht="12.75">
      <c r="A110" s="318" t="s">
        <v>106</v>
      </c>
      <c r="B110" s="318" t="s">
        <v>3273</v>
      </c>
      <c r="C110" s="318" t="s">
        <v>3274</v>
      </c>
      <c r="D110" s="319" t="s">
        <v>3275</v>
      </c>
      <c r="E110" s="318" t="s">
        <v>3050</v>
      </c>
      <c r="F110" s="320" t="str">
        <f>VLOOKUP(E110,RUOLO!$A$1:$B$6,2,FALSE)</f>
        <v>02-MANDATARIA</v>
      </c>
      <c r="G110" s="318" t="s">
        <v>3051</v>
      </c>
      <c r="H110" s="318" t="s">
        <v>3056</v>
      </c>
      <c r="I110" s="320">
        <f>IF(A110=A109,1,0)</f>
        <v>1</v>
      </c>
      <c r="J110" s="320">
        <f>IF(I110=0,-INT(J109-1),J109)</f>
      </c>
    </row>
    <row r="111" spans="1:10" ht="12.75">
      <c r="A111" s="318" t="s">
        <v>106</v>
      </c>
      <c r="B111" s="318" t="s">
        <v>3276</v>
      </c>
      <c r="C111" s="318" t="s">
        <v>3277</v>
      </c>
      <c r="D111" s="319" t="s">
        <v>3275</v>
      </c>
      <c r="E111" s="318" t="s">
        <v>3049</v>
      </c>
      <c r="F111" s="320" t="str">
        <f>VLOOKUP(E111,RUOLO!$A$1:$B$6,2,FALSE)</f>
        <v>01-MANDANTE</v>
      </c>
      <c r="G111" s="318" t="s">
        <v>3051</v>
      </c>
      <c r="H111" s="318" t="s">
        <v>3056</v>
      </c>
      <c r="I111" s="320">
        <f>IF(A111=A110,1,0)</f>
        <v>1</v>
      </c>
      <c r="J111" s="320">
        <f>IF(I111=0,-INT(J110-1),J110)</f>
      </c>
    </row>
    <row r="112" spans="1:10" ht="12.75">
      <c r="A112" s="318" t="s">
        <v>106</v>
      </c>
      <c r="B112" s="318" t="s">
        <v>3278</v>
      </c>
      <c r="C112" s="318" t="s">
        <v>3279</v>
      </c>
      <c r="E112" s="318" t="s">
        <v>362</v>
      </c>
      <c r="F112" s="320">
        <f>VLOOKUP(E112,RUOLO!$A$1:$B$6,2,FALSE)</f>
        <v>0</v>
      </c>
      <c r="G112" s="318" t="s">
        <v>3051</v>
      </c>
      <c r="H112" s="318" t="s">
        <v>3056</v>
      </c>
      <c r="I112" s="320">
        <f>IF(A112=A111,1,0)</f>
        <v>1</v>
      </c>
      <c r="J112" s="320">
        <f>IF(I112=0,-INT(J111-1),J111)</f>
      </c>
    </row>
    <row r="113" spans="1:10" ht="12.75">
      <c r="A113" s="318" t="s">
        <v>106</v>
      </c>
      <c r="B113" s="318" t="s">
        <v>3280</v>
      </c>
      <c r="C113" s="318" t="s">
        <v>3281</v>
      </c>
      <c r="D113" s="319" t="s">
        <v>3282</v>
      </c>
      <c r="E113" s="318" t="s">
        <v>3050</v>
      </c>
      <c r="F113" s="320" t="str">
        <f>VLOOKUP(E113,RUOLO!$A$1:$B$6,2,FALSE)</f>
        <v>02-MANDATARIA</v>
      </c>
      <c r="G113" s="318" t="s">
        <v>3051</v>
      </c>
      <c r="H113" s="318" t="s">
        <v>3056</v>
      </c>
      <c r="I113" s="320">
        <f>IF(A113=A112,1,0)</f>
        <v>1</v>
      </c>
      <c r="J113" s="320">
        <f>IF(I113=0,-INT(J112-1),J112)</f>
      </c>
    </row>
    <row r="114" spans="1:10" ht="12.75">
      <c r="A114" s="318" t="s">
        <v>106</v>
      </c>
      <c r="B114" s="318" t="s">
        <v>3283</v>
      </c>
      <c r="C114" s="318" t="s">
        <v>3284</v>
      </c>
      <c r="D114" s="319" t="s">
        <v>3282</v>
      </c>
      <c r="E114" s="318" t="s">
        <v>3049</v>
      </c>
      <c r="F114" s="320" t="str">
        <f>VLOOKUP(E114,RUOLO!$A$1:$B$6,2,FALSE)</f>
        <v>01-MANDANTE</v>
      </c>
      <c r="G114" s="318" t="s">
        <v>3051</v>
      </c>
      <c r="H114" s="318" t="s">
        <v>3056</v>
      </c>
      <c r="I114" s="320">
        <f>IF(A114=A113,1,0)</f>
        <v>1</v>
      </c>
      <c r="J114" s="320">
        <f>IF(I114=0,-INT(J113-1),J113)</f>
      </c>
    </row>
    <row r="115" spans="1:10" ht="12.75">
      <c r="A115" s="318" t="s">
        <v>106</v>
      </c>
      <c r="B115" s="318" t="s">
        <v>3285</v>
      </c>
      <c r="C115" s="318" t="s">
        <v>3286</v>
      </c>
      <c r="E115" s="318" t="s">
        <v>362</v>
      </c>
      <c r="F115" s="320">
        <f>VLOOKUP(E115,RUOLO!$A$1:$B$6,2,FALSE)</f>
        <v>0</v>
      </c>
      <c r="G115" s="318" t="s">
        <v>3051</v>
      </c>
      <c r="H115" s="318" t="s">
        <v>3056</v>
      </c>
      <c r="I115" s="320">
        <f>IF(A115=A114,1,0)</f>
        <v>1</v>
      </c>
      <c r="J115" s="320">
        <f>IF(I115=0,-INT(J114-1),J114)</f>
      </c>
    </row>
    <row r="116" spans="1:10" ht="12.75">
      <c r="A116" s="318" t="s">
        <v>106</v>
      </c>
      <c r="B116" s="318" t="s">
        <v>3287</v>
      </c>
      <c r="C116" s="318" t="s">
        <v>3288</v>
      </c>
      <c r="E116" s="318" t="s">
        <v>362</v>
      </c>
      <c r="F116" s="320">
        <f>VLOOKUP(E116,RUOLO!$A$1:$B$6,2,FALSE)</f>
        <v>0</v>
      </c>
      <c r="G116" s="318" t="s">
        <v>3051</v>
      </c>
      <c r="H116" s="318" t="s">
        <v>3056</v>
      </c>
      <c r="I116" s="320">
        <f>IF(A116=A115,1,0)</f>
        <v>1</v>
      </c>
      <c r="J116" s="320">
        <f>IF(I116=0,-INT(J115-1),J115)</f>
      </c>
    </row>
    <row r="117" spans="1:10" ht="12.75">
      <c r="A117" s="318" t="s">
        <v>106</v>
      </c>
      <c r="B117" s="318" t="s">
        <v>3289</v>
      </c>
      <c r="C117" s="318" t="s">
        <v>3290</v>
      </c>
      <c r="E117" s="318" t="s">
        <v>362</v>
      </c>
      <c r="F117" s="320">
        <f>VLOOKUP(E117,RUOLO!$A$1:$B$6,2,FALSE)</f>
        <v>0</v>
      </c>
      <c r="G117" s="318" t="s">
        <v>3051</v>
      </c>
      <c r="H117" s="318" t="s">
        <v>3056</v>
      </c>
      <c r="I117" s="320">
        <f>IF(A117=A116,1,0)</f>
        <v>1</v>
      </c>
      <c r="J117" s="320">
        <f>IF(I117=0,-INT(J116-1),J116)</f>
      </c>
    </row>
    <row r="118" spans="1:10" ht="12.75">
      <c r="A118" s="318" t="s">
        <v>106</v>
      </c>
      <c r="B118" s="318" t="s">
        <v>3291</v>
      </c>
      <c r="C118" s="318" t="s">
        <v>3292</v>
      </c>
      <c r="E118" s="318" t="s">
        <v>362</v>
      </c>
      <c r="F118" s="320">
        <f>VLOOKUP(E118,RUOLO!$A$1:$B$6,2,FALSE)</f>
        <v>0</v>
      </c>
      <c r="G118" s="318" t="s">
        <v>3051</v>
      </c>
      <c r="H118" s="318" t="s">
        <v>3056</v>
      </c>
      <c r="I118" s="320">
        <f>IF(A118=A117,1,0)</f>
        <v>1</v>
      </c>
      <c r="J118" s="320">
        <f>IF(I118=0,-INT(J117-1),J117)</f>
      </c>
    </row>
    <row r="119" spans="1:10" ht="12.75">
      <c r="A119" s="318" t="s">
        <v>106</v>
      </c>
      <c r="B119" s="318" t="s">
        <v>3293</v>
      </c>
      <c r="C119" s="318" t="s">
        <v>3294</v>
      </c>
      <c r="D119" s="319" t="s">
        <v>3295</v>
      </c>
      <c r="E119" s="318" t="s">
        <v>3050</v>
      </c>
      <c r="F119" s="320" t="str">
        <f>VLOOKUP(E119,RUOLO!$A$1:$B$6,2,FALSE)</f>
        <v>02-MANDATARIA</v>
      </c>
      <c r="G119" s="318" t="s">
        <v>3051</v>
      </c>
      <c r="H119" s="318" t="s">
        <v>3056</v>
      </c>
      <c r="I119" s="320">
        <f>IF(A119=A118,1,0)</f>
        <v>1</v>
      </c>
      <c r="J119" s="320">
        <f>IF(I119=0,-INT(J118-1),J118)</f>
      </c>
    </row>
    <row r="120" spans="1:10" ht="12.75">
      <c r="A120" s="318" t="s">
        <v>106</v>
      </c>
      <c r="B120" s="318" t="s">
        <v>3296</v>
      </c>
      <c r="C120" s="318" t="s">
        <v>3297</v>
      </c>
      <c r="D120" s="319" t="s">
        <v>3295</v>
      </c>
      <c r="E120" s="318" t="s">
        <v>3049</v>
      </c>
      <c r="F120" s="320" t="str">
        <f>VLOOKUP(E120,RUOLO!$A$1:$B$6,2,FALSE)</f>
        <v>01-MANDANTE</v>
      </c>
      <c r="G120" s="318" t="s">
        <v>3051</v>
      </c>
      <c r="H120" s="318" t="s">
        <v>3056</v>
      </c>
      <c r="I120" s="320">
        <f>IF(A120=A119,1,0)</f>
        <v>1</v>
      </c>
      <c r="J120" s="320">
        <f>IF(I120=0,-INT(J119-1),J119)</f>
      </c>
    </row>
    <row r="121" spans="1:10" ht="12.75">
      <c r="A121" s="318" t="s">
        <v>106</v>
      </c>
      <c r="B121" s="318" t="s">
        <v>3298</v>
      </c>
      <c r="C121" s="318" t="s">
        <v>3299</v>
      </c>
      <c r="D121" s="319" t="s">
        <v>3300</v>
      </c>
      <c r="E121" s="318" t="s">
        <v>3050</v>
      </c>
      <c r="F121" s="320" t="str">
        <f>VLOOKUP(E121,RUOLO!$A$1:$B$6,2,FALSE)</f>
        <v>02-MANDATARIA</v>
      </c>
      <c r="G121" s="318" t="s">
        <v>3051</v>
      </c>
      <c r="H121" s="318" t="s">
        <v>3056</v>
      </c>
      <c r="I121" s="320">
        <f>IF(A121=A120,1,0)</f>
        <v>1</v>
      </c>
      <c r="J121" s="320">
        <f>IF(I121=0,-INT(J120-1),J120)</f>
      </c>
    </row>
    <row r="122" spans="1:10" ht="12.75">
      <c r="A122" s="318" t="s">
        <v>106</v>
      </c>
      <c r="B122" s="318" t="s">
        <v>3301</v>
      </c>
      <c r="C122" s="318" t="s">
        <v>3302</v>
      </c>
      <c r="D122" s="319" t="s">
        <v>3300</v>
      </c>
      <c r="E122" s="318" t="s">
        <v>3049</v>
      </c>
      <c r="F122" s="320" t="str">
        <f>VLOOKUP(E122,RUOLO!$A$1:$B$6,2,FALSE)</f>
        <v>01-MANDANTE</v>
      </c>
      <c r="G122" s="318" t="s">
        <v>3051</v>
      </c>
      <c r="H122" s="318" t="s">
        <v>3056</v>
      </c>
      <c r="I122" s="320">
        <f>IF(A122=A121,1,0)</f>
        <v>1</v>
      </c>
      <c r="J122" s="320">
        <f>IF(I122=0,-INT(J121-1),J121)</f>
      </c>
    </row>
    <row r="123" spans="1:10" ht="12.75">
      <c r="A123" s="318" t="s">
        <v>106</v>
      </c>
      <c r="B123" s="318" t="s">
        <v>3303</v>
      </c>
      <c r="C123" s="318" t="s">
        <v>3304</v>
      </c>
      <c r="E123" s="318" t="s">
        <v>362</v>
      </c>
      <c r="G123" s="318" t="s">
        <v>3051</v>
      </c>
      <c r="H123" s="318" t="s">
        <v>3056</v>
      </c>
      <c r="I123" s="320">
        <f>IF(A123=A122,1,0)</f>
        <v>1</v>
      </c>
      <c r="J123" s="320">
        <f>IF(I123=0,-INT(J122-1),J122)</f>
      </c>
    </row>
    <row r="124" spans="1:10" ht="12.75">
      <c r="A124" s="318" t="s">
        <v>106</v>
      </c>
      <c r="B124" s="318" t="s">
        <v>3305</v>
      </c>
      <c r="C124" s="318" t="s">
        <v>3306</v>
      </c>
      <c r="E124" s="318" t="s">
        <v>362</v>
      </c>
      <c r="F124" s="320">
        <f>VLOOKUP(E124,RUOLO!$A$1:$B$6,2,FALSE)</f>
        <v>0</v>
      </c>
      <c r="G124" s="318" t="s">
        <v>3051</v>
      </c>
      <c r="H124" s="318" t="s">
        <v>3056</v>
      </c>
      <c r="I124" s="320">
        <f>IF(A124=A123,1,0)</f>
        <v>1</v>
      </c>
      <c r="J124" s="320">
        <f>IF(I124=0,-INT(J123-1),J123)</f>
      </c>
    </row>
    <row r="125" spans="1:10" ht="12.75">
      <c r="A125" s="318" t="s">
        <v>106</v>
      </c>
      <c r="B125" s="318" t="s">
        <v>3307</v>
      </c>
      <c r="C125" s="318" t="s">
        <v>3308</v>
      </c>
      <c r="E125" s="318" t="s">
        <v>362</v>
      </c>
      <c r="F125" s="320">
        <f>VLOOKUP(E125,RUOLO!$A$1:$B$6,2,FALSE)</f>
        <v>0</v>
      </c>
      <c r="G125" s="318" t="s">
        <v>3051</v>
      </c>
      <c r="H125" s="318" t="s">
        <v>3056</v>
      </c>
      <c r="I125" s="320">
        <f>IF(A125=A124,1,0)</f>
        <v>1</v>
      </c>
      <c r="J125" s="320">
        <f>IF(I125=0,-INT(J124-1),J124)</f>
      </c>
    </row>
    <row r="126" spans="1:10" ht="12.75">
      <c r="A126" s="318" t="s">
        <v>106</v>
      </c>
      <c r="B126" s="318" t="s">
        <v>3309</v>
      </c>
      <c r="C126" s="318" t="s">
        <v>3310</v>
      </c>
      <c r="E126" s="318" t="s">
        <v>362</v>
      </c>
      <c r="F126" s="320">
        <f>VLOOKUP(E126,RUOLO!$A$1:$B$6,2,FALSE)</f>
        <v>0</v>
      </c>
      <c r="G126" s="318" t="s">
        <v>3051</v>
      </c>
      <c r="H126" s="318" t="s">
        <v>3056</v>
      </c>
      <c r="I126" s="320">
        <f>IF(A126=A125,1,0)</f>
        <v>1</v>
      </c>
      <c r="J126" s="320">
        <f>IF(I126=0,-INT(J125-1),J125)</f>
      </c>
    </row>
    <row r="127" spans="1:10" ht="12.75">
      <c r="A127" s="318" t="s">
        <v>106</v>
      </c>
      <c r="B127" s="318" t="s">
        <v>3311</v>
      </c>
      <c r="C127" s="318" t="s">
        <v>3312</v>
      </c>
      <c r="E127" s="318" t="s">
        <v>362</v>
      </c>
      <c r="F127" s="320">
        <f>VLOOKUP(E127,RUOLO!$A$1:$B$6,2,FALSE)</f>
        <v>0</v>
      </c>
      <c r="G127" s="318" t="s">
        <v>3051</v>
      </c>
      <c r="H127" s="318" t="s">
        <v>3056</v>
      </c>
      <c r="I127" s="320">
        <f>IF(A127=A126,1,0)</f>
        <v>1</v>
      </c>
      <c r="J127" s="320">
        <f>IF(I127=0,-INT(J126-1),J126)</f>
      </c>
    </row>
    <row r="128" spans="1:10" ht="12.75">
      <c r="A128" s="318" t="s">
        <v>106</v>
      </c>
      <c r="B128" s="318" t="s">
        <v>3313</v>
      </c>
      <c r="C128" s="318" t="s">
        <v>3314</v>
      </c>
      <c r="E128" s="318" t="s">
        <v>362</v>
      </c>
      <c r="F128" s="320">
        <f>VLOOKUP(E128,RUOLO!$A$1:$B$6,2,FALSE)</f>
        <v>0</v>
      </c>
      <c r="G128" s="318" t="s">
        <v>3051</v>
      </c>
      <c r="H128" s="318" t="s">
        <v>3056</v>
      </c>
      <c r="I128" s="320">
        <f>IF(A128=A127,1,0)</f>
        <v>1</v>
      </c>
      <c r="J128" s="320">
        <f>IF(I128=0,-INT(J127-1),J127)</f>
      </c>
    </row>
    <row r="129" spans="1:10" ht="12.75">
      <c r="A129" s="318" t="s">
        <v>106</v>
      </c>
      <c r="B129" s="318" t="s">
        <v>3315</v>
      </c>
      <c r="C129" s="318" t="s">
        <v>3316</v>
      </c>
      <c r="E129" s="318" t="s">
        <v>362</v>
      </c>
      <c r="F129" s="320">
        <f>VLOOKUP(E129,RUOLO!$A$1:$B$6,2,FALSE)</f>
        <v>0</v>
      </c>
      <c r="G129" s="318" t="s">
        <v>3051</v>
      </c>
      <c r="H129" s="318" t="s">
        <v>3056</v>
      </c>
      <c r="I129" s="320">
        <f>IF(A129=A128,1,0)</f>
        <v>1</v>
      </c>
      <c r="J129" s="320">
        <f>IF(I129=0,-INT(J128-1),J128)</f>
      </c>
    </row>
    <row r="130" spans="1:10" ht="12.75">
      <c r="A130" s="318" t="s">
        <v>106</v>
      </c>
      <c r="B130" s="318" t="s">
        <v>3317</v>
      </c>
      <c r="C130" s="318" t="s">
        <v>3318</v>
      </c>
      <c r="E130" s="318" t="s">
        <v>362</v>
      </c>
      <c r="F130" s="320">
        <f>VLOOKUP(E130,RUOLO!$A$1:$B$6,2,FALSE)</f>
        <v>0</v>
      </c>
      <c r="G130" s="318" t="s">
        <v>3051</v>
      </c>
      <c r="H130" s="318" t="s">
        <v>3056</v>
      </c>
      <c r="I130" s="320">
        <f>IF(A130=A129,1,0)</f>
        <v>1</v>
      </c>
      <c r="J130" s="320">
        <f>IF(I130=0,-INT(J129-1),J129)</f>
      </c>
    </row>
    <row r="131" spans="1:10" ht="12.75">
      <c r="A131" s="318" t="s">
        <v>106</v>
      </c>
      <c r="B131" s="318" t="s">
        <v>3319</v>
      </c>
      <c r="C131" s="318" t="s">
        <v>3320</v>
      </c>
      <c r="D131" s="319" t="s">
        <v>3321</v>
      </c>
      <c r="E131" s="318" t="s">
        <v>3050</v>
      </c>
      <c r="F131" s="320" t="str">
        <f>VLOOKUP(E131,RUOLO!$A$1:$B$6,2,FALSE)</f>
        <v>02-MANDATARIA</v>
      </c>
      <c r="G131" s="318" t="s">
        <v>3051</v>
      </c>
      <c r="H131" s="318" t="s">
        <v>3056</v>
      </c>
      <c r="I131" s="320">
        <f>IF(A131=A130,1,0)</f>
        <v>1</v>
      </c>
      <c r="J131" s="320">
        <f>IF(I131=0,-INT(J130-1),J130)</f>
      </c>
    </row>
    <row r="132" spans="1:10" ht="12.75">
      <c r="A132" s="318" t="s">
        <v>106</v>
      </c>
      <c r="B132" s="318" t="s">
        <v>3322</v>
      </c>
      <c r="C132" s="318" t="s">
        <v>3323</v>
      </c>
      <c r="D132" s="319" t="s">
        <v>3321</v>
      </c>
      <c r="E132" s="318" t="s">
        <v>3049</v>
      </c>
      <c r="F132" s="320" t="str">
        <f>VLOOKUP(E132,RUOLO!$A$1:$B$6,2,FALSE)</f>
        <v>01-MANDANTE</v>
      </c>
      <c r="G132" s="318" t="s">
        <v>3051</v>
      </c>
      <c r="H132" s="318" t="s">
        <v>3056</v>
      </c>
      <c r="I132" s="320">
        <f>IF(A132=A131,1,0)</f>
        <v>1</v>
      </c>
      <c r="J132" s="320">
        <f>IF(I132=0,-INT(J131-1),J131)</f>
      </c>
    </row>
    <row r="133" spans="1:10" ht="12.75">
      <c r="A133" s="318" t="s">
        <v>106</v>
      </c>
      <c r="B133" s="318" t="s">
        <v>3324</v>
      </c>
      <c r="C133" s="318" t="s">
        <v>3325</v>
      </c>
      <c r="E133" s="318" t="s">
        <v>362</v>
      </c>
      <c r="F133" s="320">
        <f>VLOOKUP(E133,RUOLO!$A$1:$B$6,2,FALSE)</f>
        <v>0</v>
      </c>
      <c r="G133" s="318" t="s">
        <v>3051</v>
      </c>
      <c r="H133" s="318" t="s">
        <v>3056</v>
      </c>
      <c r="I133" s="320">
        <f>IF(A133=A132,1,0)</f>
        <v>1</v>
      </c>
      <c r="J133" s="320">
        <f>IF(I133=0,-INT(J132-1),J132)</f>
      </c>
    </row>
    <row r="134" spans="1:10" ht="12.75">
      <c r="A134" s="318" t="s">
        <v>106</v>
      </c>
      <c r="B134" s="318" t="s">
        <v>3326</v>
      </c>
      <c r="C134" s="318" t="s">
        <v>3327</v>
      </c>
      <c r="D134" s="319" t="s">
        <v>3328</v>
      </c>
      <c r="E134" s="318" t="s">
        <v>3050</v>
      </c>
      <c r="F134" s="320" t="str">
        <f>VLOOKUP(E134,RUOLO!$A$1:$B$6,2,FALSE)</f>
        <v>02-MANDATARIA</v>
      </c>
      <c r="G134" s="318" t="s">
        <v>3051</v>
      </c>
      <c r="H134" s="318" t="s">
        <v>3056</v>
      </c>
      <c r="I134" s="320">
        <f>IF(A134=A133,1,0)</f>
        <v>1</v>
      </c>
      <c r="J134" s="320">
        <f>IF(I134=0,-INT(J133-1),J133)</f>
      </c>
    </row>
    <row r="135" spans="1:10" ht="12.75">
      <c r="A135" s="318" t="s">
        <v>106</v>
      </c>
      <c r="B135" s="318" t="s">
        <v>3329</v>
      </c>
      <c r="C135" s="318" t="s">
        <v>3330</v>
      </c>
      <c r="D135" s="319" t="s">
        <v>3328</v>
      </c>
      <c r="E135" s="318" t="s">
        <v>3049</v>
      </c>
      <c r="F135" s="320" t="str">
        <f>VLOOKUP(E135,RUOLO!$A$1:$B$6,2,FALSE)</f>
        <v>01-MANDANTE</v>
      </c>
      <c r="G135" s="318" t="s">
        <v>3051</v>
      </c>
      <c r="H135" s="318" t="s">
        <v>3056</v>
      </c>
      <c r="I135" s="320">
        <f>IF(A135=A134,1,0)</f>
        <v>1</v>
      </c>
      <c r="J135" s="320">
        <f>IF(I135=0,-INT(J134-1),J134)</f>
      </c>
    </row>
    <row r="136" spans="1:10" ht="12.75">
      <c r="A136" s="318" t="s">
        <v>106</v>
      </c>
      <c r="B136" s="318" t="s">
        <v>3331</v>
      </c>
      <c r="C136" s="318" t="s">
        <v>3332</v>
      </c>
      <c r="E136" s="318" t="s">
        <v>362</v>
      </c>
      <c r="F136" s="320">
        <f>VLOOKUP(E136,RUOLO!$A$1:$B$6,2,FALSE)</f>
        <v>0</v>
      </c>
      <c r="G136" s="318" t="s">
        <v>3051</v>
      </c>
      <c r="H136" s="318" t="s">
        <v>3056</v>
      </c>
      <c r="I136" s="320">
        <f>IF(A136=A135,1,0)</f>
        <v>1</v>
      </c>
      <c r="J136" s="320">
        <f>IF(I136=0,-INT(J135-1),J135)</f>
      </c>
    </row>
    <row r="137" spans="1:10" ht="12.75">
      <c r="A137" s="318" t="s">
        <v>106</v>
      </c>
      <c r="B137" s="318" t="s">
        <v>3333</v>
      </c>
      <c r="C137" s="318" t="s">
        <v>3334</v>
      </c>
      <c r="D137" s="319" t="s">
        <v>3335</v>
      </c>
      <c r="E137" s="318" t="s">
        <v>3050</v>
      </c>
      <c r="F137" s="320" t="str">
        <f>VLOOKUP(E137,RUOLO!$A$1:$B$6,2,FALSE)</f>
        <v>02-MANDATARIA</v>
      </c>
      <c r="G137" s="318" t="s">
        <v>3051</v>
      </c>
      <c r="H137" s="318" t="s">
        <v>3056</v>
      </c>
      <c r="I137" s="320">
        <f>IF(A137=A136,1,0)</f>
        <v>1</v>
      </c>
      <c r="J137" s="320">
        <f>IF(I137=0,-INT(J136-1),J136)</f>
      </c>
    </row>
    <row r="138" spans="1:10" ht="12.75">
      <c r="A138" s="318" t="s">
        <v>106</v>
      </c>
      <c r="B138" s="318" t="s">
        <v>3336</v>
      </c>
      <c r="C138" s="318" t="s">
        <v>3337</v>
      </c>
      <c r="D138" s="319" t="s">
        <v>3335</v>
      </c>
      <c r="E138" s="318" t="s">
        <v>3049</v>
      </c>
      <c r="F138" s="320" t="str">
        <f>VLOOKUP(E138,RUOLO!$A$1:$B$6,2,FALSE)</f>
        <v>01-MANDANTE</v>
      </c>
      <c r="G138" s="318" t="s">
        <v>3051</v>
      </c>
      <c r="H138" s="318" t="s">
        <v>3056</v>
      </c>
      <c r="I138" s="320">
        <f>IF(A138=A137,1,0)</f>
        <v>1</v>
      </c>
      <c r="J138" s="320">
        <f>IF(I138=0,-INT(J137-1),J137)</f>
      </c>
    </row>
    <row r="139" spans="1:10" ht="12.75">
      <c r="A139" s="318" t="s">
        <v>106</v>
      </c>
      <c r="B139" s="318" t="s">
        <v>3338</v>
      </c>
      <c r="C139" s="318" t="s">
        <v>3339</v>
      </c>
      <c r="E139" s="318" t="s">
        <v>362</v>
      </c>
      <c r="F139" s="320">
        <f>VLOOKUP(E139,RUOLO!$A$1:$B$6,2,FALSE)</f>
        <v>0</v>
      </c>
      <c r="G139" s="318" t="s">
        <v>3051</v>
      </c>
      <c r="H139" s="318" t="s">
        <v>3056</v>
      </c>
      <c r="I139" s="320">
        <f>IF(A139=A138,1,0)</f>
        <v>1</v>
      </c>
      <c r="J139" s="320">
        <f>IF(I139=0,-INT(J138-1),J138)</f>
      </c>
    </row>
    <row r="140" spans="1:10" ht="12.75">
      <c r="A140" s="318" t="s">
        <v>106</v>
      </c>
      <c r="B140" s="318" t="s">
        <v>3340</v>
      </c>
      <c r="C140" s="318" t="s">
        <v>3341</v>
      </c>
      <c r="D140" s="319" t="s">
        <v>3342</v>
      </c>
      <c r="E140" s="318" t="s">
        <v>3050</v>
      </c>
      <c r="F140" s="320" t="str">
        <f>VLOOKUP(E140,RUOLO!$A$1:$B$6,2,FALSE)</f>
        <v>02-MANDATARIA</v>
      </c>
      <c r="G140" s="318" t="s">
        <v>3051</v>
      </c>
      <c r="H140" s="318" t="s">
        <v>3056</v>
      </c>
      <c r="I140" s="320">
        <f>IF(A140=A139,1,0)</f>
        <v>1</v>
      </c>
      <c r="J140" s="320">
        <f>IF(I140=0,-INT(J139-1),J139)</f>
      </c>
    </row>
    <row r="141" spans="1:10" ht="12.75">
      <c r="A141" s="318" t="s">
        <v>106</v>
      </c>
      <c r="B141" s="318" t="s">
        <v>3343</v>
      </c>
      <c r="C141" s="318" t="s">
        <v>3344</v>
      </c>
      <c r="D141" s="319" t="s">
        <v>3342</v>
      </c>
      <c r="E141" s="318" t="s">
        <v>3049</v>
      </c>
      <c r="F141" s="320" t="str">
        <f>VLOOKUP(E141,RUOLO!$A$1:$B$6,2,FALSE)</f>
        <v>01-MANDANTE</v>
      </c>
      <c r="G141" s="318" t="s">
        <v>3051</v>
      </c>
      <c r="H141" s="318" t="s">
        <v>3056</v>
      </c>
      <c r="I141" s="320">
        <f>IF(A141=A140,1,0)</f>
        <v>1</v>
      </c>
      <c r="J141" s="320">
        <f>IF(I141=0,-INT(J140-1),J140)</f>
      </c>
    </row>
    <row r="142" spans="1:10" ht="12.75">
      <c r="A142" s="318" t="s">
        <v>106</v>
      </c>
      <c r="B142" s="318" t="s">
        <v>3345</v>
      </c>
      <c r="C142" s="318" t="s">
        <v>3346</v>
      </c>
      <c r="D142" s="319" t="s">
        <v>3342</v>
      </c>
      <c r="E142" s="318" t="s">
        <v>3049</v>
      </c>
      <c r="F142" s="320" t="str">
        <f>VLOOKUP(E142,RUOLO!$A$1:$B$6,2,FALSE)</f>
        <v>01-MANDANTE</v>
      </c>
      <c r="G142" s="318" t="s">
        <v>3051</v>
      </c>
      <c r="H142" s="318" t="s">
        <v>3056</v>
      </c>
      <c r="I142" s="320">
        <f>IF(A142=A141,1,0)</f>
        <v>1</v>
      </c>
      <c r="J142" s="320">
        <f>IF(I142=0,-INT(J141-1),J141)</f>
      </c>
    </row>
    <row r="143" spans="1:10" ht="12.75">
      <c r="A143" s="318" t="s">
        <v>106</v>
      </c>
      <c r="B143" s="318" t="s">
        <v>3347</v>
      </c>
      <c r="C143" s="318" t="s">
        <v>3348</v>
      </c>
      <c r="E143" s="318" t="s">
        <v>362</v>
      </c>
      <c r="F143" s="320">
        <f>VLOOKUP(E143,RUOLO!$A$1:$B$6,2,FALSE)</f>
        <v>0</v>
      </c>
      <c r="G143" s="318" t="s">
        <v>3051</v>
      </c>
      <c r="H143" s="318" t="s">
        <v>3056</v>
      </c>
      <c r="I143" s="320">
        <f>IF(A143=A142,1,0)</f>
        <v>1</v>
      </c>
      <c r="J143" s="320">
        <f>IF(I143=0,-INT(J142-1),J142)</f>
      </c>
    </row>
    <row r="144" spans="1:10" ht="12.75">
      <c r="A144" s="318" t="s">
        <v>106</v>
      </c>
      <c r="B144" s="318" t="s">
        <v>3349</v>
      </c>
      <c r="C144" s="318" t="s">
        <v>3350</v>
      </c>
      <c r="E144" s="318" t="s">
        <v>362</v>
      </c>
      <c r="F144" s="320">
        <f>VLOOKUP(E144,RUOLO!$A$1:$B$6,2,FALSE)</f>
        <v>0</v>
      </c>
      <c r="G144" s="318" t="s">
        <v>3051</v>
      </c>
      <c r="H144" s="318" t="s">
        <v>3056</v>
      </c>
      <c r="I144" s="320">
        <f>IF(A144=A143,1,0)</f>
        <v>1</v>
      </c>
      <c r="J144" s="320">
        <f>IF(I144=0,-INT(J143-1),J143)</f>
      </c>
    </row>
    <row r="145" spans="1:10" ht="12.75">
      <c r="A145" s="318" t="s">
        <v>106</v>
      </c>
      <c r="B145" s="318" t="s">
        <v>3351</v>
      </c>
      <c r="C145" s="318" t="s">
        <v>3352</v>
      </c>
      <c r="D145" s="319" t="s">
        <v>3353</v>
      </c>
      <c r="E145" s="318" t="s">
        <v>3050</v>
      </c>
      <c r="F145" s="320" t="str">
        <f>VLOOKUP(E145,RUOLO!$A$1:$B$6,2,FALSE)</f>
        <v>02-MANDATARIA</v>
      </c>
      <c r="G145" s="318" t="s">
        <v>3051</v>
      </c>
      <c r="H145" s="318" t="s">
        <v>3056</v>
      </c>
      <c r="I145" s="320">
        <f>IF(A145=A144,1,0)</f>
        <v>1</v>
      </c>
      <c r="J145" s="320">
        <f>IF(I145=0,-INT(J144-1),J144)</f>
      </c>
    </row>
    <row r="146" spans="1:10" ht="12.75">
      <c r="A146" s="318" t="s">
        <v>106</v>
      </c>
      <c r="B146" s="318" t="s">
        <v>3354</v>
      </c>
      <c r="C146" s="318" t="s">
        <v>3355</v>
      </c>
      <c r="D146" s="319" t="s">
        <v>3353</v>
      </c>
      <c r="E146" s="318" t="s">
        <v>3049</v>
      </c>
      <c r="F146" s="320" t="str">
        <f>VLOOKUP(E146,RUOLO!$A$1:$B$6,2,FALSE)</f>
        <v>01-MANDANTE</v>
      </c>
      <c r="G146" s="318" t="s">
        <v>3051</v>
      </c>
      <c r="H146" s="318" t="s">
        <v>3056</v>
      </c>
      <c r="I146" s="320">
        <f>IF(A146=A145,1,0)</f>
        <v>1</v>
      </c>
      <c r="J146" s="320">
        <f>IF(I146=0,-INT(J145-1),J145)</f>
      </c>
    </row>
    <row r="147" spans="1:10" ht="12.75">
      <c r="A147" s="318" t="s">
        <v>106</v>
      </c>
      <c r="B147" s="318" t="s">
        <v>3356</v>
      </c>
      <c r="C147" s="318" t="s">
        <v>3357</v>
      </c>
      <c r="D147" s="319" t="s">
        <v>3358</v>
      </c>
      <c r="E147" s="318" t="s">
        <v>3050</v>
      </c>
      <c r="F147" s="320" t="str">
        <f>VLOOKUP(E147,RUOLO!$A$1:$B$6,2,FALSE)</f>
        <v>02-MANDATARIA</v>
      </c>
      <c r="G147" s="318" t="s">
        <v>3051</v>
      </c>
      <c r="H147" s="318" t="s">
        <v>3056</v>
      </c>
      <c r="I147" s="320">
        <f>IF(A147=A146,1,0)</f>
        <v>1</v>
      </c>
      <c r="J147" s="320">
        <f>IF(I147=0,-INT(J146-1),J146)</f>
      </c>
    </row>
    <row r="148" spans="1:10" ht="12.75">
      <c r="A148" s="318" t="s">
        <v>106</v>
      </c>
      <c r="B148" s="318" t="s">
        <v>3359</v>
      </c>
      <c r="C148" s="318" t="s">
        <v>3360</v>
      </c>
      <c r="D148" s="319" t="s">
        <v>3358</v>
      </c>
      <c r="E148" s="318" t="s">
        <v>3049</v>
      </c>
      <c r="F148" s="320" t="str">
        <f>VLOOKUP(E148,RUOLO!$A$1:$B$6,2,FALSE)</f>
        <v>01-MANDANTE</v>
      </c>
      <c r="G148" s="318" t="s">
        <v>3051</v>
      </c>
      <c r="H148" s="318" t="s">
        <v>3056</v>
      </c>
      <c r="I148" s="320">
        <f>IF(A148=A147,1,0)</f>
        <v>1</v>
      </c>
      <c r="J148" s="320">
        <f>IF(I148=0,-INT(J147-1),J147)</f>
      </c>
    </row>
    <row r="149" spans="1:10" ht="12.75">
      <c r="A149" s="318" t="s">
        <v>106</v>
      </c>
      <c r="B149" s="318" t="s">
        <v>3361</v>
      </c>
      <c r="C149" s="318" t="s">
        <v>3362</v>
      </c>
      <c r="E149" s="318" t="s">
        <v>362</v>
      </c>
      <c r="F149" s="320">
        <f>VLOOKUP(E149,RUOLO!$A$1:$B$6,2,FALSE)</f>
        <v>0</v>
      </c>
      <c r="G149" s="318" t="s">
        <v>3051</v>
      </c>
      <c r="H149" s="318" t="s">
        <v>3056</v>
      </c>
      <c r="I149" s="320">
        <f>IF(A149=A148,1,0)</f>
        <v>1</v>
      </c>
      <c r="J149" s="320">
        <f>IF(I149=0,-INT(J148-1),J148)</f>
      </c>
    </row>
    <row r="150" spans="1:10" ht="12.75">
      <c r="A150" s="318" t="s">
        <v>106</v>
      </c>
      <c r="B150" s="318" t="s">
        <v>3363</v>
      </c>
      <c r="C150" s="318" t="s">
        <v>3364</v>
      </c>
      <c r="D150" s="319" t="s">
        <v>3365</v>
      </c>
      <c r="E150" s="318" t="s">
        <v>3050</v>
      </c>
      <c r="F150" s="320" t="str">
        <f>VLOOKUP(E150,RUOLO!$A$1:$B$6,2,FALSE)</f>
        <v>02-MANDATARIA</v>
      </c>
      <c r="G150" s="318" t="s">
        <v>3051</v>
      </c>
      <c r="H150" s="318" t="s">
        <v>3056</v>
      </c>
      <c r="I150" s="320">
        <f>IF(A150=A149,1,0)</f>
        <v>1</v>
      </c>
      <c r="J150" s="320">
        <f>IF(I150=0,-INT(J149-1),J149)</f>
      </c>
    </row>
    <row r="151" spans="1:10" ht="12.75">
      <c r="A151" s="318" t="s">
        <v>106</v>
      </c>
      <c r="B151" s="318" t="s">
        <v>3132</v>
      </c>
      <c r="C151" s="318" t="s">
        <v>3133</v>
      </c>
      <c r="D151" s="319" t="s">
        <v>3365</v>
      </c>
      <c r="E151" s="318" t="s">
        <v>3049</v>
      </c>
      <c r="F151" s="320" t="str">
        <f>VLOOKUP(E151,RUOLO!$A$1:$B$6,2,FALSE)</f>
        <v>01-MANDANTE</v>
      </c>
      <c r="G151" s="318" t="s">
        <v>3051</v>
      </c>
      <c r="H151" s="318" t="s">
        <v>3056</v>
      </c>
      <c r="I151" s="320">
        <f>IF(A151=A150,1,0)</f>
        <v>1</v>
      </c>
      <c r="J151" s="320">
        <f>IF(I151=0,-INT(J150-1),J150)</f>
      </c>
    </row>
    <row r="152" spans="1:10" ht="12.75">
      <c r="A152" s="318" t="s">
        <v>106</v>
      </c>
      <c r="B152" s="318" t="s">
        <v>3366</v>
      </c>
      <c r="C152" s="318" t="s">
        <v>3367</v>
      </c>
      <c r="E152" s="318" t="s">
        <v>362</v>
      </c>
      <c r="F152" s="320">
        <f>VLOOKUP(E152,RUOLO!$A$1:$B$6,2,FALSE)</f>
        <v>0</v>
      </c>
      <c r="G152" s="318" t="s">
        <v>3051</v>
      </c>
      <c r="H152" s="318" t="s">
        <v>3056</v>
      </c>
      <c r="I152" s="320">
        <f>IF(A152=A151,1,0)</f>
        <v>1</v>
      </c>
      <c r="J152" s="320">
        <f>IF(I152=0,-INT(J151-1),J151)</f>
      </c>
    </row>
    <row r="153" spans="1:10" ht="12.75">
      <c r="A153" s="318" t="s">
        <v>106</v>
      </c>
      <c r="B153" s="318" t="s">
        <v>3368</v>
      </c>
      <c r="C153" s="318" t="s">
        <v>3369</v>
      </c>
      <c r="E153" s="318" t="s">
        <v>362</v>
      </c>
      <c r="F153" s="320">
        <f>VLOOKUP(E153,RUOLO!$A$1:$B$6,2,FALSE)</f>
        <v>0</v>
      </c>
      <c r="G153" s="318" t="s">
        <v>3051</v>
      </c>
      <c r="H153" s="318" t="s">
        <v>3056</v>
      </c>
      <c r="I153" s="320">
        <f>IF(A153=A152,1,0)</f>
        <v>1</v>
      </c>
      <c r="J153" s="320">
        <f>IF(I153=0,-INT(J152-1),J152)</f>
      </c>
    </row>
    <row r="154" spans="1:10" ht="12.75">
      <c r="A154" s="318" t="s">
        <v>106</v>
      </c>
      <c r="B154" s="318" t="s">
        <v>3370</v>
      </c>
      <c r="C154" s="318" t="s">
        <v>3371</v>
      </c>
      <c r="E154" s="318" t="s">
        <v>362</v>
      </c>
      <c r="F154" s="320">
        <f>VLOOKUP(E154,RUOLO!$A$1:$B$6,2,FALSE)</f>
        <v>0</v>
      </c>
      <c r="G154" s="318" t="s">
        <v>3051</v>
      </c>
      <c r="H154" s="318" t="s">
        <v>3056</v>
      </c>
      <c r="I154" s="320">
        <f>IF(A154=A153,1,0)</f>
        <v>1</v>
      </c>
      <c r="J154" s="320">
        <f>IF(I154=0,-INT(J153-1),J153)</f>
      </c>
    </row>
    <row r="155" spans="1:10" ht="12.75">
      <c r="A155" s="318" t="s">
        <v>106</v>
      </c>
      <c r="B155" s="318" t="s">
        <v>3372</v>
      </c>
      <c r="C155" s="318" t="s">
        <v>3373</v>
      </c>
      <c r="D155" s="319" t="s">
        <v>3374</v>
      </c>
      <c r="E155" s="318" t="s">
        <v>3050</v>
      </c>
      <c r="F155" s="320" t="str">
        <f>VLOOKUP(E155,RUOLO!$A$1:$B$6,2,FALSE)</f>
        <v>02-MANDATARIA</v>
      </c>
      <c r="G155" s="318" t="s">
        <v>3051</v>
      </c>
      <c r="H155" s="318" t="s">
        <v>3056</v>
      </c>
      <c r="I155" s="320">
        <f>IF(A155=A154,1,0)</f>
        <v>1</v>
      </c>
      <c r="J155" s="320">
        <f>IF(I155=0,-INT(J154-1),J154)</f>
      </c>
    </row>
    <row r="156" spans="1:10" ht="12.75">
      <c r="A156" s="318" t="s">
        <v>106</v>
      </c>
      <c r="B156" s="318" t="s">
        <v>3375</v>
      </c>
      <c r="C156" s="318" t="s">
        <v>3376</v>
      </c>
      <c r="D156" s="319" t="s">
        <v>3374</v>
      </c>
      <c r="E156" s="318" t="s">
        <v>3049</v>
      </c>
      <c r="F156" s="320" t="str">
        <f>VLOOKUP(E156,RUOLO!$A$1:$B$6,2,FALSE)</f>
        <v>01-MANDANTE</v>
      </c>
      <c r="G156" s="318" t="s">
        <v>3051</v>
      </c>
      <c r="H156" s="318" t="s">
        <v>3056</v>
      </c>
      <c r="I156" s="320">
        <f>IF(A156=A155,1,0)</f>
        <v>1</v>
      </c>
      <c r="J156" s="320">
        <f>IF(I156=0,-INT(J155-1),J155)</f>
      </c>
    </row>
    <row r="157" spans="1:10" ht="12.75">
      <c r="A157" s="318" t="s">
        <v>106</v>
      </c>
      <c r="B157" s="318" t="s">
        <v>3377</v>
      </c>
      <c r="C157" s="318" t="s">
        <v>3378</v>
      </c>
      <c r="E157" s="318" t="s">
        <v>362</v>
      </c>
      <c r="F157" s="320">
        <f>VLOOKUP(E157,RUOLO!$A$1:$B$6,2,FALSE)</f>
        <v>0</v>
      </c>
      <c r="G157" s="318" t="s">
        <v>3051</v>
      </c>
      <c r="H157" s="318" t="s">
        <v>3056</v>
      </c>
      <c r="I157" s="320">
        <f>IF(A157=A156,1,0)</f>
        <v>1</v>
      </c>
      <c r="J157" s="320">
        <f>IF(I157=0,-INT(J156-1),J156)</f>
      </c>
    </row>
    <row r="158" spans="1:10" ht="12.75">
      <c r="A158" s="318" t="s">
        <v>106</v>
      </c>
      <c r="B158" s="318" t="s">
        <v>3379</v>
      </c>
      <c r="C158" s="318" t="s">
        <v>3380</v>
      </c>
      <c r="E158" s="318" t="s">
        <v>362</v>
      </c>
      <c r="F158" s="320">
        <f>VLOOKUP(E158,RUOLO!$A$1:$B$6,2,FALSE)</f>
        <v>0</v>
      </c>
      <c r="G158" s="318" t="s">
        <v>3051</v>
      </c>
      <c r="H158" s="318" t="s">
        <v>3056</v>
      </c>
      <c r="I158" s="320">
        <f>IF(A158=A157,1,0)</f>
        <v>1</v>
      </c>
      <c r="J158" s="320">
        <f>IF(I158=0,-INT(J157-1),J157)</f>
      </c>
    </row>
    <row r="159" spans="1:10" ht="12.75">
      <c r="A159" s="318" t="s">
        <v>106</v>
      </c>
      <c r="B159" s="318" t="s">
        <v>3381</v>
      </c>
      <c r="C159" s="318" t="s">
        <v>3382</v>
      </c>
      <c r="E159" s="318" t="s">
        <v>362</v>
      </c>
      <c r="F159" s="320">
        <f>VLOOKUP(E159,RUOLO!$A$1:$B$6,2,FALSE)</f>
        <v>0</v>
      </c>
      <c r="G159" s="318" t="s">
        <v>3051</v>
      </c>
      <c r="H159" s="318" t="s">
        <v>3056</v>
      </c>
      <c r="I159" s="320">
        <f>IF(A159=A158,1,0)</f>
        <v>1</v>
      </c>
      <c r="J159" s="320">
        <f>IF(I159=0,-INT(J158-1),J158)</f>
      </c>
    </row>
    <row r="160" spans="1:10" ht="12.75">
      <c r="A160" s="318" t="s">
        <v>106</v>
      </c>
      <c r="B160" s="318" t="s">
        <v>3383</v>
      </c>
      <c r="C160" s="318" t="s">
        <v>3384</v>
      </c>
      <c r="E160" s="318" t="s">
        <v>362</v>
      </c>
      <c r="F160" s="320">
        <f>VLOOKUP(E160,RUOLO!$A$1:$B$6,2,FALSE)</f>
        <v>0</v>
      </c>
      <c r="G160" s="318" t="s">
        <v>3051</v>
      </c>
      <c r="H160" s="318" t="s">
        <v>3056</v>
      </c>
      <c r="I160" s="320">
        <f>IF(A160=A159,1,0)</f>
        <v>1</v>
      </c>
      <c r="J160" s="320">
        <f>IF(I160=0,-INT(J159-1),J159)</f>
      </c>
    </row>
    <row r="161" spans="1:10" ht="12.75">
      <c r="A161" s="318" t="s">
        <v>106</v>
      </c>
      <c r="B161" s="318" t="s">
        <v>3385</v>
      </c>
      <c r="C161" s="318" t="s">
        <v>3386</v>
      </c>
      <c r="D161" s="319" t="s">
        <v>3387</v>
      </c>
      <c r="E161" s="318" t="s">
        <v>3050</v>
      </c>
      <c r="F161" s="320" t="str">
        <f>VLOOKUP(E161,RUOLO!$A$1:$B$6,2,FALSE)</f>
        <v>02-MANDATARIA</v>
      </c>
      <c r="G161" s="318" t="s">
        <v>3051</v>
      </c>
      <c r="H161" s="318" t="s">
        <v>3056</v>
      </c>
      <c r="I161" s="320">
        <f>IF(A161=A160,1,0)</f>
        <v>1</v>
      </c>
      <c r="J161" s="320">
        <f>IF(I161=0,-INT(J160-1),J160)</f>
      </c>
    </row>
    <row r="162" spans="1:10" ht="12.75">
      <c r="A162" s="318" t="s">
        <v>106</v>
      </c>
      <c r="B162" s="318" t="s">
        <v>3388</v>
      </c>
      <c r="C162" s="318" t="s">
        <v>3389</v>
      </c>
      <c r="D162" s="319" t="s">
        <v>3387</v>
      </c>
      <c r="E162" s="318" t="s">
        <v>3049</v>
      </c>
      <c r="F162" s="320" t="str">
        <f>VLOOKUP(E162,RUOLO!$A$1:$B$6,2,FALSE)</f>
        <v>01-MANDANTE</v>
      </c>
      <c r="G162" s="318" t="s">
        <v>3051</v>
      </c>
      <c r="H162" s="318" t="s">
        <v>3056</v>
      </c>
      <c r="I162" s="320">
        <f>IF(A162=A161,1,0)</f>
        <v>1</v>
      </c>
      <c r="J162" s="320">
        <f>IF(I162=0,-INT(J161-1),J161)</f>
      </c>
    </row>
    <row r="163" spans="1:10" ht="12.75">
      <c r="A163" s="318" t="s">
        <v>106</v>
      </c>
      <c r="B163" s="318" t="s">
        <v>3390</v>
      </c>
      <c r="C163" s="318" t="s">
        <v>3391</v>
      </c>
      <c r="E163" s="318" t="s">
        <v>362</v>
      </c>
      <c r="F163" s="320">
        <f>VLOOKUP(E163,RUOLO!$A$1:$B$6,2,FALSE)</f>
        <v>0</v>
      </c>
      <c r="G163" s="318" t="s">
        <v>3051</v>
      </c>
      <c r="H163" s="318" t="s">
        <v>3056</v>
      </c>
      <c r="I163" s="320">
        <f>IF(A163=A162,1,0)</f>
        <v>1</v>
      </c>
      <c r="J163" s="320">
        <f>IF(I163=0,-INT(J162-1),J162)</f>
      </c>
    </row>
    <row r="164" spans="1:10" ht="12.75">
      <c r="A164" s="318" t="s">
        <v>106</v>
      </c>
      <c r="B164" s="318" t="s">
        <v>3392</v>
      </c>
      <c r="C164" s="318" t="s">
        <v>3393</v>
      </c>
      <c r="E164" s="318" t="s">
        <v>362</v>
      </c>
      <c r="F164" s="320">
        <f>VLOOKUP(E164,RUOLO!$A$1:$B$6,2,FALSE)</f>
        <v>0</v>
      </c>
      <c r="G164" s="318" t="s">
        <v>3051</v>
      </c>
      <c r="H164" s="318" t="s">
        <v>3056</v>
      </c>
      <c r="I164" s="320">
        <f>IF(A164=A163,1,0)</f>
        <v>1</v>
      </c>
      <c r="J164" s="320">
        <f>IF(I164=0,-INT(J163-1),J163)</f>
      </c>
    </row>
    <row r="165" spans="1:10" ht="12.75">
      <c r="A165" s="318" t="s">
        <v>106</v>
      </c>
      <c r="B165" s="318" t="s">
        <v>3394</v>
      </c>
      <c r="C165" s="318" t="s">
        <v>3395</v>
      </c>
      <c r="E165" s="318" t="s">
        <v>362</v>
      </c>
      <c r="F165" s="320">
        <f>VLOOKUP(E165,RUOLO!$A$1:$B$6,2,FALSE)</f>
        <v>0</v>
      </c>
      <c r="G165" s="318" t="s">
        <v>3051</v>
      </c>
      <c r="H165" s="318" t="s">
        <v>3056</v>
      </c>
      <c r="I165" s="320">
        <f>IF(A165=A164,1,0)</f>
        <v>1</v>
      </c>
      <c r="J165" s="320">
        <f>IF(I165=0,-INT(J164-1),J164)</f>
      </c>
    </row>
    <row r="166" spans="1:10" ht="12.75">
      <c r="A166" s="318" t="s">
        <v>106</v>
      </c>
      <c r="B166" s="318" t="s">
        <v>3396</v>
      </c>
      <c r="C166" s="318" t="s">
        <v>3397</v>
      </c>
      <c r="D166" s="319" t="s">
        <v>3398</v>
      </c>
      <c r="E166" s="318" t="s">
        <v>3050</v>
      </c>
      <c r="F166" s="320" t="str">
        <f>VLOOKUP(E166,RUOLO!$A$1:$B$6,2,FALSE)</f>
        <v>02-MANDATARIA</v>
      </c>
      <c r="G166" s="318" t="s">
        <v>3051</v>
      </c>
      <c r="H166" s="318" t="s">
        <v>3056</v>
      </c>
      <c r="I166" s="320">
        <f>IF(A166=A165,1,0)</f>
        <v>1</v>
      </c>
      <c r="J166" s="320">
        <f>IF(I166=0,-INT(J165-1),J165)</f>
      </c>
    </row>
    <row r="167" spans="1:10" ht="12.75">
      <c r="A167" s="318" t="s">
        <v>106</v>
      </c>
      <c r="B167" s="318" t="s">
        <v>3399</v>
      </c>
      <c r="C167" s="318" t="s">
        <v>3400</v>
      </c>
      <c r="D167" s="319" t="s">
        <v>3398</v>
      </c>
      <c r="E167" s="318" t="s">
        <v>3049</v>
      </c>
      <c r="F167" s="320" t="str">
        <f>VLOOKUP(E167,RUOLO!$A$1:$B$6,2,FALSE)</f>
        <v>01-MANDANTE</v>
      </c>
      <c r="G167" s="318" t="s">
        <v>3051</v>
      </c>
      <c r="H167" s="318" t="s">
        <v>3056</v>
      </c>
      <c r="I167" s="320">
        <f>IF(A167=A166,1,0)</f>
        <v>1</v>
      </c>
      <c r="J167" s="320">
        <f>IF(I167=0,-INT(J166-1),J166)</f>
      </c>
    </row>
    <row r="168" spans="1:10" ht="12.75">
      <c r="A168" s="318" t="s">
        <v>106</v>
      </c>
      <c r="B168" s="318" t="s">
        <v>3401</v>
      </c>
      <c r="C168" s="318" t="s">
        <v>3402</v>
      </c>
      <c r="E168" s="318" t="s">
        <v>362</v>
      </c>
      <c r="F168" s="320">
        <f>VLOOKUP(E168,RUOLO!$A$1:$B$6,2,FALSE)</f>
        <v>0</v>
      </c>
      <c r="G168" s="318" t="s">
        <v>3051</v>
      </c>
      <c r="H168" s="318" t="s">
        <v>3056</v>
      </c>
      <c r="I168" s="320">
        <f>IF(A168=A167,1,0)</f>
        <v>1</v>
      </c>
      <c r="J168" s="320">
        <f>IF(I168=0,-INT(J167-1),J167)</f>
      </c>
    </row>
    <row r="169" spans="1:10" ht="12.75">
      <c r="A169" s="318" t="s">
        <v>106</v>
      </c>
      <c r="B169" s="318" t="s">
        <v>3403</v>
      </c>
      <c r="C169" s="318" t="s">
        <v>3404</v>
      </c>
      <c r="E169" s="318" t="s">
        <v>362</v>
      </c>
      <c r="F169" s="320">
        <f>VLOOKUP(E169,RUOLO!$A$1:$B$6,2,FALSE)</f>
        <v>0</v>
      </c>
      <c r="G169" s="318" t="s">
        <v>3051</v>
      </c>
      <c r="H169" s="318" t="s">
        <v>3056</v>
      </c>
      <c r="I169" s="320">
        <f>IF(A169=A168,1,0)</f>
        <v>1</v>
      </c>
      <c r="J169" s="320">
        <f>IF(I169=0,-INT(J168-1),J168)</f>
      </c>
    </row>
    <row r="170" spans="1:10" ht="12.75">
      <c r="A170" s="318" t="s">
        <v>106</v>
      </c>
      <c r="B170" s="318" t="s">
        <v>3405</v>
      </c>
      <c r="C170" s="318" t="s">
        <v>3406</v>
      </c>
      <c r="D170" s="319" t="s">
        <v>3407</v>
      </c>
      <c r="E170" s="318" t="s">
        <v>3050</v>
      </c>
      <c r="F170" s="320" t="str">
        <f>VLOOKUP(E170,RUOLO!$A$1:$B$6,2,FALSE)</f>
        <v>02-MANDATARIA</v>
      </c>
      <c r="G170" s="318" t="s">
        <v>3051</v>
      </c>
      <c r="H170" s="318" t="s">
        <v>3056</v>
      </c>
      <c r="I170" s="320">
        <f>IF(A170=A169,1,0)</f>
        <v>1</v>
      </c>
      <c r="J170" s="320">
        <f>IF(I170=0,-INT(J169-1),J169)</f>
      </c>
    </row>
    <row r="171" spans="1:10" ht="12.75">
      <c r="A171" s="318" t="s">
        <v>106</v>
      </c>
      <c r="B171" s="318" t="s">
        <v>3408</v>
      </c>
      <c r="C171" s="318" t="s">
        <v>3409</v>
      </c>
      <c r="D171" s="319" t="s">
        <v>3407</v>
      </c>
      <c r="E171" s="318" t="s">
        <v>3049</v>
      </c>
      <c r="F171" s="320" t="str">
        <f>VLOOKUP(E171,RUOLO!$A$1:$B$6,2,FALSE)</f>
        <v>01-MANDANTE</v>
      </c>
      <c r="G171" s="318" t="s">
        <v>3051</v>
      </c>
      <c r="H171" s="318" t="s">
        <v>3056</v>
      </c>
      <c r="I171" s="320">
        <f>IF(A171=A170,1,0)</f>
        <v>1</v>
      </c>
      <c r="J171" s="320">
        <f>IF(I171=0,-INT(J170-1),J170)</f>
      </c>
    </row>
    <row r="172" spans="1:10" ht="12.75">
      <c r="A172" s="318" t="s">
        <v>106</v>
      </c>
      <c r="B172" s="318" t="s">
        <v>3410</v>
      </c>
      <c r="C172" s="318" t="s">
        <v>3411</v>
      </c>
      <c r="E172" s="318" t="s">
        <v>362</v>
      </c>
      <c r="F172" s="320">
        <f>VLOOKUP(E172,RUOLO!$A$1:$B$6,2,FALSE)</f>
        <v>0</v>
      </c>
      <c r="G172" s="318" t="s">
        <v>3051</v>
      </c>
      <c r="H172" s="318" t="s">
        <v>3056</v>
      </c>
      <c r="I172" s="320">
        <f>IF(A172=A171,1,0)</f>
        <v>1</v>
      </c>
      <c r="J172" s="320">
        <f>IF(I172=0,-INT(J171-1),J171)</f>
      </c>
    </row>
    <row r="173" spans="1:10" ht="12.75">
      <c r="A173" s="318" t="s">
        <v>106</v>
      </c>
      <c r="B173" s="318" t="s">
        <v>3412</v>
      </c>
      <c r="C173" s="318" t="s">
        <v>3413</v>
      </c>
      <c r="E173" s="318" t="s">
        <v>362</v>
      </c>
      <c r="F173" s="320">
        <f>VLOOKUP(E173,RUOLO!$A$1:$B$6,2,FALSE)</f>
        <v>0</v>
      </c>
      <c r="G173" s="318" t="s">
        <v>3051</v>
      </c>
      <c r="H173" s="318" t="s">
        <v>3056</v>
      </c>
      <c r="I173" s="320">
        <f>IF(A173=A172,1,0)</f>
        <v>1</v>
      </c>
      <c r="J173" s="320">
        <f>IF(I173=0,-INT(J172-1),J172)</f>
      </c>
    </row>
    <row r="174" spans="1:10" ht="12.75">
      <c r="A174" s="318" t="s">
        <v>106</v>
      </c>
      <c r="B174" s="318" t="s">
        <v>3414</v>
      </c>
      <c r="C174" s="318" t="s">
        <v>3415</v>
      </c>
      <c r="D174" s="319" t="s">
        <v>3416</v>
      </c>
      <c r="E174" s="318" t="s">
        <v>3050</v>
      </c>
      <c r="F174" s="320" t="str">
        <f>VLOOKUP(E174,RUOLO!$A$1:$B$6,2,FALSE)</f>
        <v>02-MANDATARIA</v>
      </c>
      <c r="G174" s="318" t="s">
        <v>3051</v>
      </c>
      <c r="H174" s="318" t="s">
        <v>3056</v>
      </c>
      <c r="I174" s="320">
        <f>IF(A174=A173,1,0)</f>
        <v>1</v>
      </c>
      <c r="J174" s="320">
        <f>IF(I174=0,-INT(J173-1),J173)</f>
      </c>
    </row>
    <row r="175" spans="1:10" ht="12.75">
      <c r="A175" s="318" t="s">
        <v>106</v>
      </c>
      <c r="B175" s="318" t="s">
        <v>3417</v>
      </c>
      <c r="C175" s="318" t="s">
        <v>3418</v>
      </c>
      <c r="D175" s="319" t="s">
        <v>3416</v>
      </c>
      <c r="E175" s="318" t="s">
        <v>3049</v>
      </c>
      <c r="F175" s="320" t="str">
        <f>VLOOKUP(E175,RUOLO!$A$1:$B$6,2,FALSE)</f>
        <v>01-MANDANTE</v>
      </c>
      <c r="G175" s="318" t="s">
        <v>3051</v>
      </c>
      <c r="H175" s="318" t="s">
        <v>3056</v>
      </c>
      <c r="I175" s="320">
        <f>IF(A175=A174,1,0)</f>
        <v>1</v>
      </c>
      <c r="J175" s="320">
        <f>IF(I175=0,-INT(J174-1),J174)</f>
      </c>
    </row>
    <row r="176" spans="1:10" ht="12.75">
      <c r="A176" s="318" t="s">
        <v>106</v>
      </c>
      <c r="B176" s="318" t="s">
        <v>3419</v>
      </c>
      <c r="C176" s="318" t="s">
        <v>3420</v>
      </c>
      <c r="D176" s="319" t="s">
        <v>3421</v>
      </c>
      <c r="E176" s="318" t="s">
        <v>3050</v>
      </c>
      <c r="F176" s="320" t="str">
        <f>VLOOKUP(E176,RUOLO!$A$1:$B$6,2,FALSE)</f>
        <v>02-MANDATARIA</v>
      </c>
      <c r="G176" s="318" t="s">
        <v>3051</v>
      </c>
      <c r="H176" s="318" t="s">
        <v>3056</v>
      </c>
      <c r="I176" s="320">
        <f>IF(A176=A175,1,0)</f>
        <v>1</v>
      </c>
      <c r="J176" s="320">
        <f>IF(I176=0,-INT(J175-1),J175)</f>
      </c>
    </row>
    <row r="177" spans="1:10" ht="12.75">
      <c r="A177" s="318" t="s">
        <v>106</v>
      </c>
      <c r="B177" s="318" t="s">
        <v>3422</v>
      </c>
      <c r="C177" s="318" t="s">
        <v>3423</v>
      </c>
      <c r="D177" s="319" t="s">
        <v>3421</v>
      </c>
      <c r="E177" s="318" t="s">
        <v>3049</v>
      </c>
      <c r="F177" s="320" t="str">
        <f>VLOOKUP(E177,RUOLO!$A$1:$B$6,2,FALSE)</f>
        <v>01-MANDANTE</v>
      </c>
      <c r="G177" s="318" t="s">
        <v>3051</v>
      </c>
      <c r="H177" s="318" t="s">
        <v>3056</v>
      </c>
      <c r="I177" s="320">
        <f>IF(A177=A176,1,0)</f>
        <v>1</v>
      </c>
      <c r="J177" s="320">
        <f>IF(I177=0,-INT(J176-1),J176)</f>
      </c>
    </row>
    <row r="178" spans="1:10" ht="12.75">
      <c r="A178" s="318" t="s">
        <v>106</v>
      </c>
      <c r="B178" s="318" t="s">
        <v>3424</v>
      </c>
      <c r="C178" s="318" t="s">
        <v>3425</v>
      </c>
      <c r="E178" s="318" t="s">
        <v>362</v>
      </c>
      <c r="F178" s="320">
        <f>VLOOKUP(E178,RUOLO!$A$1:$B$6,2,FALSE)</f>
        <v>0</v>
      </c>
      <c r="G178" s="318" t="s">
        <v>3051</v>
      </c>
      <c r="H178" s="318" t="s">
        <v>3056</v>
      </c>
      <c r="I178" s="320">
        <f>IF(A178=A177,1,0)</f>
        <v>1</v>
      </c>
      <c r="J178" s="320">
        <f>IF(I178=0,-INT(J177-1),J177)</f>
      </c>
    </row>
    <row r="179" spans="1:10" ht="12.75">
      <c r="A179" s="318" t="s">
        <v>106</v>
      </c>
      <c r="B179" s="318" t="s">
        <v>3426</v>
      </c>
      <c r="C179" s="318" t="s">
        <v>3427</v>
      </c>
      <c r="D179" s="319" t="s">
        <v>3428</v>
      </c>
      <c r="E179" s="318" t="s">
        <v>3050</v>
      </c>
      <c r="F179" s="320" t="str">
        <f>VLOOKUP(E179,RUOLO!$A$1:$B$6,2,FALSE)</f>
        <v>02-MANDATARIA</v>
      </c>
      <c r="G179" s="318" t="s">
        <v>3051</v>
      </c>
      <c r="H179" s="318" t="s">
        <v>3056</v>
      </c>
      <c r="I179" s="320">
        <f>IF(A179=A178,1,0)</f>
        <v>1</v>
      </c>
      <c r="J179" s="320">
        <f>IF(I179=0,-INT(J178-1),J178)</f>
      </c>
    </row>
    <row r="180" spans="1:10" ht="12.75">
      <c r="A180" s="318" t="s">
        <v>106</v>
      </c>
      <c r="B180" s="318" t="s">
        <v>3429</v>
      </c>
      <c r="C180" s="318" t="s">
        <v>3430</v>
      </c>
      <c r="D180" s="319" t="s">
        <v>3428</v>
      </c>
      <c r="E180" s="318" t="s">
        <v>3049</v>
      </c>
      <c r="F180" s="320" t="str">
        <f>VLOOKUP(E180,RUOLO!$A$1:$B$6,2,FALSE)</f>
        <v>01-MANDANTE</v>
      </c>
      <c r="G180" s="318" t="s">
        <v>3051</v>
      </c>
      <c r="H180" s="318" t="s">
        <v>3056</v>
      </c>
      <c r="I180" s="320">
        <f>IF(A180=A179,1,0)</f>
        <v>1</v>
      </c>
      <c r="J180" s="320">
        <f>IF(I180=0,-INT(J179-1),J179)</f>
      </c>
    </row>
    <row r="181" spans="1:10" ht="12.75">
      <c r="A181" s="318" t="s">
        <v>106</v>
      </c>
      <c r="B181" s="318" t="s">
        <v>3431</v>
      </c>
      <c r="C181" s="318" t="s">
        <v>3432</v>
      </c>
      <c r="E181" s="318" t="s">
        <v>362</v>
      </c>
      <c r="F181" s="320">
        <f>VLOOKUP(E181,RUOLO!$A$1:$B$6,2,FALSE)</f>
        <v>0</v>
      </c>
      <c r="G181" s="318" t="s">
        <v>3051</v>
      </c>
      <c r="H181" s="318" t="s">
        <v>3056</v>
      </c>
      <c r="I181" s="320">
        <f>IF(A181=A180,1,0)</f>
        <v>1</v>
      </c>
      <c r="J181" s="320">
        <f>IF(I181=0,-INT(J180-1),J180)</f>
      </c>
    </row>
    <row r="182" spans="1:10" ht="12.75">
      <c r="A182" s="318" t="s">
        <v>106</v>
      </c>
      <c r="B182" s="318" t="s">
        <v>3433</v>
      </c>
      <c r="C182" s="318" t="s">
        <v>3434</v>
      </c>
      <c r="E182" s="318" t="s">
        <v>362</v>
      </c>
      <c r="F182" s="320">
        <f>VLOOKUP(E182,RUOLO!$A$1:$B$6,2,FALSE)</f>
        <v>0</v>
      </c>
      <c r="G182" s="318" t="s">
        <v>3051</v>
      </c>
      <c r="H182" s="318" t="s">
        <v>3056</v>
      </c>
      <c r="I182" s="320">
        <f>IF(A182=A181,1,0)</f>
        <v>1</v>
      </c>
      <c r="J182" s="320">
        <f>IF(I182=0,-INT(J181-1),J181)</f>
      </c>
    </row>
    <row r="183" spans="1:10" ht="12.75">
      <c r="A183" s="318" t="s">
        <v>106</v>
      </c>
      <c r="B183" s="318" t="s">
        <v>3435</v>
      </c>
      <c r="C183" s="318" t="s">
        <v>3436</v>
      </c>
      <c r="D183" s="319" t="s">
        <v>3437</v>
      </c>
      <c r="E183" s="318" t="s">
        <v>3050</v>
      </c>
      <c r="F183" s="320" t="str">
        <f>VLOOKUP(E183,RUOLO!$A$1:$B$6,2,FALSE)</f>
        <v>02-MANDATARIA</v>
      </c>
      <c r="G183" s="318" t="s">
        <v>3051</v>
      </c>
      <c r="H183" s="318" t="s">
        <v>3056</v>
      </c>
      <c r="I183" s="320">
        <f>IF(A183=A182,1,0)</f>
        <v>1</v>
      </c>
      <c r="J183" s="320">
        <f>IF(I183=0,-INT(J182-1),J182)</f>
      </c>
    </row>
    <row r="184" spans="1:10" ht="12.75">
      <c r="A184" s="318" t="s">
        <v>106</v>
      </c>
      <c r="B184" s="318" t="s">
        <v>3438</v>
      </c>
      <c r="C184" s="318" t="s">
        <v>3439</v>
      </c>
      <c r="D184" s="319" t="s">
        <v>3437</v>
      </c>
      <c r="E184" s="318" t="s">
        <v>3049</v>
      </c>
      <c r="F184" s="320" t="str">
        <f>VLOOKUP(E184,RUOLO!$A$1:$B$6,2,FALSE)</f>
        <v>01-MANDANTE</v>
      </c>
      <c r="G184" s="318" t="s">
        <v>3051</v>
      </c>
      <c r="H184" s="318" t="s">
        <v>3056</v>
      </c>
      <c r="I184" s="320">
        <f>IF(A184=A183,1,0)</f>
        <v>1</v>
      </c>
      <c r="J184" s="320">
        <f>IF(I184=0,-INT(J183-1),J183)</f>
      </c>
    </row>
    <row r="185" spans="1:10" ht="12.75">
      <c r="A185" s="318" t="s">
        <v>106</v>
      </c>
      <c r="B185" s="318" t="s">
        <v>3440</v>
      </c>
      <c r="C185" s="318" t="s">
        <v>3441</v>
      </c>
      <c r="D185" s="319" t="s">
        <v>3437</v>
      </c>
      <c r="E185" s="318" t="s">
        <v>3049</v>
      </c>
      <c r="F185" s="320" t="str">
        <f>VLOOKUP(E185,RUOLO!$A$1:$B$6,2,FALSE)</f>
        <v>01-MANDANTE</v>
      </c>
      <c r="G185" s="318" t="s">
        <v>3051</v>
      </c>
      <c r="H185" s="318" t="s">
        <v>3056</v>
      </c>
      <c r="I185" s="320">
        <f>IF(A185=A184,1,0)</f>
        <v>1</v>
      </c>
      <c r="J185" s="320">
        <f>IF(I185=0,-INT(J184-1),J184)</f>
      </c>
    </row>
    <row r="186" spans="1:10" ht="12.75">
      <c r="A186" s="318" t="s">
        <v>106</v>
      </c>
      <c r="B186" s="318" t="s">
        <v>3442</v>
      </c>
      <c r="C186" s="318" t="s">
        <v>3443</v>
      </c>
      <c r="D186" s="319" t="s">
        <v>3444</v>
      </c>
      <c r="E186" s="318" t="s">
        <v>3050</v>
      </c>
      <c r="F186" s="320" t="str">
        <f>VLOOKUP(E186,RUOLO!$A$1:$B$6,2,FALSE)</f>
        <v>02-MANDATARIA</v>
      </c>
      <c r="G186" s="318" t="s">
        <v>3051</v>
      </c>
      <c r="H186" s="318" t="s">
        <v>3056</v>
      </c>
      <c r="I186" s="320">
        <f>IF(A186=A185,1,0)</f>
        <v>1</v>
      </c>
      <c r="J186" s="320">
        <f>IF(I186=0,-INT(J185-1),J185)</f>
      </c>
    </row>
    <row r="187" spans="1:10" ht="12.75">
      <c r="A187" s="318" t="s">
        <v>106</v>
      </c>
      <c r="B187" s="318" t="s">
        <v>3445</v>
      </c>
      <c r="C187" s="318" t="s">
        <v>3446</v>
      </c>
      <c r="D187" s="319" t="s">
        <v>3444</v>
      </c>
      <c r="E187" s="318" t="s">
        <v>3049</v>
      </c>
      <c r="F187" s="320" t="str">
        <f>VLOOKUP(E187,RUOLO!$A$1:$B$6,2,FALSE)</f>
        <v>01-MANDANTE</v>
      </c>
      <c r="G187" s="318" t="s">
        <v>3051</v>
      </c>
      <c r="H187" s="318" t="s">
        <v>3056</v>
      </c>
      <c r="I187" s="320">
        <f>IF(A187=A186,1,0)</f>
        <v>1</v>
      </c>
      <c r="J187" s="320">
        <f>IF(I187=0,-INT(J186-1),J186)</f>
      </c>
    </row>
    <row r="188" spans="1:10" ht="12.75">
      <c r="A188" s="318" t="s">
        <v>106</v>
      </c>
      <c r="B188" s="318" t="s">
        <v>3447</v>
      </c>
      <c r="C188" s="318" t="s">
        <v>3448</v>
      </c>
      <c r="E188" s="318" t="s">
        <v>362</v>
      </c>
      <c r="F188" s="320">
        <f>VLOOKUP(E188,RUOLO!$A$1:$B$6,2,FALSE)</f>
        <v>0</v>
      </c>
      <c r="G188" s="318" t="s">
        <v>3051</v>
      </c>
      <c r="H188" s="318" t="s">
        <v>3056</v>
      </c>
      <c r="I188" s="320">
        <f>IF(A188=A187,1,0)</f>
        <v>1</v>
      </c>
      <c r="J188" s="320">
        <f>IF(I188=0,-INT(J187-1),J187)</f>
      </c>
    </row>
    <row r="189" spans="1:10" ht="12.75">
      <c r="A189" s="318" t="s">
        <v>106</v>
      </c>
      <c r="B189" s="318" t="s">
        <v>3449</v>
      </c>
      <c r="C189" s="318" t="s">
        <v>3450</v>
      </c>
      <c r="D189" s="319" t="s">
        <v>3451</v>
      </c>
      <c r="E189" s="318" t="s">
        <v>3050</v>
      </c>
      <c r="F189" s="320" t="str">
        <f>VLOOKUP(E189,RUOLO!$A$1:$B$6,2,FALSE)</f>
        <v>02-MANDATARIA</v>
      </c>
      <c r="G189" s="318" t="s">
        <v>3051</v>
      </c>
      <c r="H189" s="318" t="s">
        <v>3056</v>
      </c>
      <c r="I189" s="320">
        <f>IF(A189=A188,1,0)</f>
        <v>1</v>
      </c>
      <c r="J189" s="320">
        <f>IF(I189=0,-INT(J188-1),J188)</f>
      </c>
    </row>
    <row r="190" spans="1:10" ht="12.75">
      <c r="A190" s="318" t="s">
        <v>106</v>
      </c>
      <c r="B190" s="318" t="s">
        <v>3452</v>
      </c>
      <c r="C190" s="318" t="s">
        <v>3453</v>
      </c>
      <c r="D190" s="319" t="s">
        <v>3451</v>
      </c>
      <c r="E190" s="318" t="s">
        <v>3049</v>
      </c>
      <c r="F190" s="320" t="str">
        <f>VLOOKUP(E190,RUOLO!$A$1:$B$6,2,FALSE)</f>
        <v>01-MANDANTE</v>
      </c>
      <c r="G190" s="318" t="s">
        <v>3051</v>
      </c>
      <c r="H190" s="318" t="s">
        <v>3056</v>
      </c>
      <c r="I190" s="320">
        <f>IF(A190=A189,1,0)</f>
        <v>1</v>
      </c>
      <c r="J190" s="320">
        <f>IF(I190=0,-INT(J189-1),J189)</f>
      </c>
    </row>
    <row r="191" spans="1:10" ht="12.75">
      <c r="A191" s="318" t="s">
        <v>106</v>
      </c>
      <c r="B191" s="318" t="s">
        <v>3454</v>
      </c>
      <c r="C191" s="318" t="s">
        <v>3455</v>
      </c>
      <c r="E191" s="318" t="s">
        <v>362</v>
      </c>
      <c r="F191" s="320">
        <f>VLOOKUP(E191,RUOLO!$A$1:$B$6,2,FALSE)</f>
        <v>0</v>
      </c>
      <c r="G191" s="318" t="s">
        <v>3051</v>
      </c>
      <c r="H191" s="318" t="s">
        <v>3056</v>
      </c>
      <c r="I191" s="320">
        <f>IF(A191=A190,1,0)</f>
        <v>1</v>
      </c>
      <c r="J191" s="320">
        <f>IF(I191=0,-INT(J190-1),J190)</f>
      </c>
    </row>
    <row r="192" spans="1:10" ht="12.75">
      <c r="A192" s="318" t="s">
        <v>106</v>
      </c>
      <c r="B192" s="318" t="s">
        <v>3456</v>
      </c>
      <c r="C192" s="318" t="s">
        <v>3457</v>
      </c>
      <c r="D192" s="319" t="s">
        <v>3458</v>
      </c>
      <c r="E192" s="318" t="s">
        <v>3050</v>
      </c>
      <c r="F192" s="320" t="str">
        <f>VLOOKUP(E192,RUOLO!$A$1:$B$6,2,FALSE)</f>
        <v>02-MANDATARIA</v>
      </c>
      <c r="G192" s="318" t="s">
        <v>3051</v>
      </c>
      <c r="H192" s="318" t="s">
        <v>3056</v>
      </c>
      <c r="I192" s="320">
        <f>IF(A192=A191,1,0)</f>
        <v>1</v>
      </c>
      <c r="J192" s="320">
        <f>IF(I192=0,-INT(J191-1),J191)</f>
      </c>
    </row>
    <row r="193" spans="1:10" ht="12.75">
      <c r="A193" s="318" t="s">
        <v>106</v>
      </c>
      <c r="B193" s="318" t="s">
        <v>3459</v>
      </c>
      <c r="C193" s="318" t="s">
        <v>3460</v>
      </c>
      <c r="D193" s="319" t="s">
        <v>3458</v>
      </c>
      <c r="E193" s="318" t="s">
        <v>3049</v>
      </c>
      <c r="F193" s="320" t="str">
        <f>VLOOKUP(E193,RUOLO!$A$1:$B$6,2,FALSE)</f>
        <v>01-MANDANTE</v>
      </c>
      <c r="G193" s="318" t="s">
        <v>3051</v>
      </c>
      <c r="H193" s="318" t="s">
        <v>3056</v>
      </c>
      <c r="I193" s="320">
        <f>IF(A193=A192,1,0)</f>
        <v>1</v>
      </c>
      <c r="J193" s="320">
        <f>IF(I193=0,-INT(J192-1),J192)</f>
      </c>
    </row>
    <row r="194" spans="1:10" ht="12.75">
      <c r="A194" s="318" t="s">
        <v>106</v>
      </c>
      <c r="B194" s="318" t="s">
        <v>3461</v>
      </c>
      <c r="C194" s="318" t="s">
        <v>3462</v>
      </c>
      <c r="E194" s="318" t="s">
        <v>362</v>
      </c>
      <c r="F194" s="320">
        <f>VLOOKUP(E194,RUOLO!$A$1:$B$6,2,FALSE)</f>
        <v>0</v>
      </c>
      <c r="G194" s="318" t="s">
        <v>3051</v>
      </c>
      <c r="H194" s="318" t="s">
        <v>3056</v>
      </c>
      <c r="I194" s="320">
        <f>IF(A194=A193,1,0)</f>
        <v>1</v>
      </c>
      <c r="J194" s="320">
        <f>IF(I194=0,-INT(J193-1),J193)</f>
      </c>
    </row>
    <row r="195" spans="1:10" ht="12.75">
      <c r="A195" s="318" t="s">
        <v>106</v>
      </c>
      <c r="B195" s="318" t="s">
        <v>3463</v>
      </c>
      <c r="C195" s="318" t="s">
        <v>3464</v>
      </c>
      <c r="E195" s="318" t="s">
        <v>362</v>
      </c>
      <c r="F195" s="320">
        <f>VLOOKUP(E195,RUOLO!$A$1:$B$6,2,FALSE)</f>
        <v>0</v>
      </c>
      <c r="G195" s="318" t="s">
        <v>3051</v>
      </c>
      <c r="H195" s="318" t="s">
        <v>3056</v>
      </c>
      <c r="I195" s="320">
        <f>IF(A195=A194,1,0)</f>
        <v>1</v>
      </c>
      <c r="J195" s="320">
        <f>IF(I195=0,-INT(J194-1),J194)</f>
      </c>
    </row>
    <row r="196" spans="1:10" ht="12.75">
      <c r="A196" s="318" t="s">
        <v>106</v>
      </c>
      <c r="B196" s="318" t="s">
        <v>3465</v>
      </c>
      <c r="C196" s="318" t="s">
        <v>3466</v>
      </c>
      <c r="E196" s="318" t="s">
        <v>362</v>
      </c>
      <c r="F196" s="320">
        <f>VLOOKUP(E196,RUOLO!$A$1:$B$6,2,FALSE)</f>
        <v>0</v>
      </c>
      <c r="G196" s="318" t="s">
        <v>3051</v>
      </c>
      <c r="H196" s="318" t="s">
        <v>3056</v>
      </c>
      <c r="I196" s="320">
        <f>IF(A196=A195,1,0)</f>
        <v>1</v>
      </c>
      <c r="J196" s="320">
        <f>IF(I196=0,-INT(J195-1),J195)</f>
      </c>
    </row>
    <row r="197" spans="1:10" ht="12.75">
      <c r="A197" s="318" t="s">
        <v>106</v>
      </c>
      <c r="B197" s="318" t="s">
        <v>3467</v>
      </c>
      <c r="C197" s="318" t="s">
        <v>3468</v>
      </c>
      <c r="E197" s="318" t="s">
        <v>362</v>
      </c>
      <c r="F197" s="320">
        <f>VLOOKUP(E197,RUOLO!$A$1:$B$6,2,FALSE)</f>
        <v>0</v>
      </c>
      <c r="G197" s="318" t="s">
        <v>3051</v>
      </c>
      <c r="H197" s="318" t="s">
        <v>3056</v>
      </c>
      <c r="I197" s="320">
        <f>IF(A197=A196,1,0)</f>
        <v>1</v>
      </c>
      <c r="J197" s="320">
        <f>IF(I197=0,-INT(J196-1),J196)</f>
      </c>
    </row>
    <row r="198" spans="1:10" ht="12.75">
      <c r="A198" s="318" t="s">
        <v>106</v>
      </c>
      <c r="B198" s="318" t="s">
        <v>3469</v>
      </c>
      <c r="C198" s="318" t="s">
        <v>3470</v>
      </c>
      <c r="E198" s="318" t="s">
        <v>362</v>
      </c>
      <c r="F198" s="320">
        <f>VLOOKUP(E198,RUOLO!$A$1:$B$6,2,FALSE)</f>
        <v>0</v>
      </c>
      <c r="G198" s="318" t="s">
        <v>3051</v>
      </c>
      <c r="H198" s="318" t="s">
        <v>3056</v>
      </c>
      <c r="I198" s="320">
        <f>IF(A198=A197,1,0)</f>
        <v>1</v>
      </c>
      <c r="J198" s="320">
        <f>IF(I198=0,-INT(J197-1),J197)</f>
      </c>
    </row>
    <row r="199" spans="1:10" ht="12.75">
      <c r="A199" s="318" t="s">
        <v>106</v>
      </c>
      <c r="B199" s="318" t="s">
        <v>3471</v>
      </c>
      <c r="C199" s="318" t="s">
        <v>3472</v>
      </c>
      <c r="E199" s="318" t="s">
        <v>362</v>
      </c>
      <c r="F199" s="320">
        <f>VLOOKUP(E199,RUOLO!$A$1:$B$6,2,FALSE)</f>
        <v>0</v>
      </c>
      <c r="G199" s="318" t="s">
        <v>3051</v>
      </c>
      <c r="H199" s="318" t="s">
        <v>3056</v>
      </c>
      <c r="I199" s="320">
        <f>IF(A199=A198,1,0)</f>
        <v>1</v>
      </c>
      <c r="J199" s="320">
        <f>IF(I199=0,-INT(J198-1),J198)</f>
      </c>
    </row>
    <row r="200" spans="1:10" ht="12.75">
      <c r="A200" s="318" t="s">
        <v>106</v>
      </c>
      <c r="B200" s="318" t="s">
        <v>3473</v>
      </c>
      <c r="C200" s="318" t="s">
        <v>3474</v>
      </c>
      <c r="E200" s="318" t="s">
        <v>362</v>
      </c>
      <c r="F200" s="320">
        <f>VLOOKUP(E200,RUOLO!$A$1:$B$6,2,FALSE)</f>
        <v>0</v>
      </c>
      <c r="G200" s="318" t="s">
        <v>3051</v>
      </c>
      <c r="H200" s="318" t="s">
        <v>3056</v>
      </c>
      <c r="I200" s="320">
        <f>IF(A200=A199,1,0)</f>
        <v>1</v>
      </c>
      <c r="J200" s="320">
        <f>IF(I200=0,-INT(J199-1),J199)</f>
      </c>
    </row>
    <row r="201" spans="1:10" ht="12.75">
      <c r="A201" s="318" t="s">
        <v>106</v>
      </c>
      <c r="B201" s="318" t="s">
        <v>3475</v>
      </c>
      <c r="C201" s="318" t="s">
        <v>3476</v>
      </c>
      <c r="D201" s="319" t="s">
        <v>3477</v>
      </c>
      <c r="E201" s="318" t="s">
        <v>3050</v>
      </c>
      <c r="F201" s="320" t="str">
        <f>VLOOKUP(E201,RUOLO!$A$1:$B$6,2,FALSE)</f>
        <v>02-MANDATARIA</v>
      </c>
      <c r="G201" s="318" t="s">
        <v>3051</v>
      </c>
      <c r="H201" s="318" t="s">
        <v>3056</v>
      </c>
      <c r="I201" s="320">
        <f>IF(A201=A200,1,0)</f>
        <v>1</v>
      </c>
      <c r="J201" s="320">
        <f>IF(I201=0,-INT(J200-1),J200)</f>
      </c>
    </row>
    <row r="202" spans="1:10" ht="12.75">
      <c r="A202" s="318" t="s">
        <v>106</v>
      </c>
      <c r="B202" s="318" t="s">
        <v>3478</v>
      </c>
      <c r="C202" s="318" t="s">
        <v>3479</v>
      </c>
      <c r="D202" s="319" t="s">
        <v>3477</v>
      </c>
      <c r="E202" s="318" t="s">
        <v>3049</v>
      </c>
      <c r="F202" s="320" t="str">
        <f>VLOOKUP(E202,RUOLO!$A$1:$B$6,2,FALSE)</f>
        <v>01-MANDANTE</v>
      </c>
      <c r="G202" s="318" t="s">
        <v>3051</v>
      </c>
      <c r="H202" s="318" t="s">
        <v>3056</v>
      </c>
      <c r="I202" s="320">
        <f>IF(A202=A201,1,0)</f>
        <v>1</v>
      </c>
      <c r="J202" s="320">
        <f>IF(I202=0,-INT(J201-1),J201)</f>
      </c>
    </row>
    <row r="203" spans="1:10" ht="12.75">
      <c r="A203" s="318" t="s">
        <v>106</v>
      </c>
      <c r="B203" s="318" t="s">
        <v>3480</v>
      </c>
      <c r="C203" s="318" t="s">
        <v>3481</v>
      </c>
      <c r="E203" s="318" t="s">
        <v>362</v>
      </c>
      <c r="F203" s="320">
        <f>VLOOKUP(E203,RUOLO!$A$1:$B$6,2,FALSE)</f>
        <v>0</v>
      </c>
      <c r="G203" s="318" t="s">
        <v>3051</v>
      </c>
      <c r="H203" s="318" t="s">
        <v>3056</v>
      </c>
      <c r="I203" s="320">
        <f>IF(A203=A202,1,0)</f>
        <v>1</v>
      </c>
      <c r="J203" s="320">
        <f>IF(I203=0,-INT(J202-1),J202)</f>
      </c>
    </row>
    <row r="204" spans="1:10" ht="12.75">
      <c r="A204" s="318" t="s">
        <v>106</v>
      </c>
      <c r="B204" s="318" t="s">
        <v>3482</v>
      </c>
      <c r="C204" s="318" t="s">
        <v>3483</v>
      </c>
      <c r="E204" s="318" t="s">
        <v>362</v>
      </c>
      <c r="F204" s="320">
        <f>VLOOKUP(E204,RUOLO!$A$1:$B$6,2,FALSE)</f>
        <v>0</v>
      </c>
      <c r="G204" s="318" t="s">
        <v>3051</v>
      </c>
      <c r="H204" s="318" t="s">
        <v>3056</v>
      </c>
      <c r="I204" s="320">
        <f>IF(A204=A203,1,0)</f>
        <v>1</v>
      </c>
      <c r="J204" s="320">
        <f>IF(I204=0,-INT(J203-1),J203)</f>
      </c>
    </row>
    <row r="205" spans="1:10" ht="12.75">
      <c r="A205" s="318" t="s">
        <v>106</v>
      </c>
      <c r="B205" s="318" t="s">
        <v>3484</v>
      </c>
      <c r="C205" s="318" t="s">
        <v>3485</v>
      </c>
      <c r="D205" s="319" t="s">
        <v>3486</v>
      </c>
      <c r="E205" s="318" t="s">
        <v>3050</v>
      </c>
      <c r="F205" s="320" t="str">
        <f>VLOOKUP(E205,RUOLO!$A$1:$B$6,2,FALSE)</f>
        <v>02-MANDATARIA</v>
      </c>
      <c r="G205" s="318" t="s">
        <v>3051</v>
      </c>
      <c r="H205" s="318" t="s">
        <v>3056</v>
      </c>
      <c r="I205" s="320">
        <f>IF(A205=A204,1,0)</f>
        <v>1</v>
      </c>
      <c r="J205" s="320">
        <f>IF(I205=0,-INT(J204-1),J204)</f>
      </c>
    </row>
    <row r="206" spans="1:10" ht="12.75">
      <c r="A206" s="318" t="s">
        <v>106</v>
      </c>
      <c r="B206" s="318" t="s">
        <v>3487</v>
      </c>
      <c r="C206" s="318" t="s">
        <v>3488</v>
      </c>
      <c r="D206" s="319" t="s">
        <v>3486</v>
      </c>
      <c r="E206" s="318" t="s">
        <v>3049</v>
      </c>
      <c r="F206" s="320" t="str">
        <f>VLOOKUP(E206,RUOLO!$A$1:$B$6,2,FALSE)</f>
        <v>01-MANDANTE</v>
      </c>
      <c r="G206" s="318" t="s">
        <v>3051</v>
      </c>
      <c r="H206" s="318" t="s">
        <v>3056</v>
      </c>
      <c r="I206" s="320">
        <f>IF(A206=A205,1,0)</f>
        <v>1</v>
      </c>
      <c r="J206" s="320">
        <f>IF(I206=0,-INT(J205-1),J205)</f>
      </c>
    </row>
    <row r="207" spans="1:10" ht="12.75">
      <c r="A207" s="318" t="s">
        <v>106</v>
      </c>
      <c r="B207" s="318" t="s">
        <v>3489</v>
      </c>
      <c r="C207" s="318" t="s">
        <v>3490</v>
      </c>
      <c r="E207" s="318" t="s">
        <v>362</v>
      </c>
      <c r="F207" s="320">
        <f>VLOOKUP(E207,RUOLO!$A$1:$B$6,2,FALSE)</f>
        <v>0</v>
      </c>
      <c r="G207" s="318" t="s">
        <v>3051</v>
      </c>
      <c r="H207" s="318" t="s">
        <v>3056</v>
      </c>
      <c r="I207" s="320">
        <f>IF(A207=A206,1,0)</f>
        <v>1</v>
      </c>
      <c r="J207" s="320">
        <f>IF(I207=0,-INT(J206-1),J206)</f>
      </c>
    </row>
    <row r="208" spans="1:10" ht="12.75">
      <c r="A208" s="318" t="s">
        <v>106</v>
      </c>
      <c r="B208" s="318" t="s">
        <v>3491</v>
      </c>
      <c r="C208" s="318" t="s">
        <v>3492</v>
      </c>
      <c r="E208" s="318" t="s">
        <v>362</v>
      </c>
      <c r="F208" s="320">
        <f>VLOOKUP(E208,RUOLO!$A$1:$B$6,2,FALSE)</f>
        <v>0</v>
      </c>
      <c r="G208" s="318" t="s">
        <v>3051</v>
      </c>
      <c r="H208" s="318" t="s">
        <v>3056</v>
      </c>
      <c r="I208" s="320">
        <f>IF(A208=A207,1,0)</f>
        <v>1</v>
      </c>
      <c r="J208" s="320">
        <f>IF(I208=0,-INT(J207-1),J207)</f>
      </c>
    </row>
    <row r="209" spans="1:10" ht="12.75">
      <c r="A209" s="318" t="s">
        <v>106</v>
      </c>
      <c r="B209" s="318" t="s">
        <v>3493</v>
      </c>
      <c r="C209" s="318" t="s">
        <v>3494</v>
      </c>
      <c r="D209" s="319" t="s">
        <v>3495</v>
      </c>
      <c r="E209" s="318" t="s">
        <v>3050</v>
      </c>
      <c r="F209" s="320" t="str">
        <f>VLOOKUP(E209,RUOLO!$A$1:$B$6,2,FALSE)</f>
        <v>02-MANDATARIA</v>
      </c>
      <c r="G209" s="318" t="s">
        <v>3051</v>
      </c>
      <c r="H209" s="318" t="s">
        <v>3056</v>
      </c>
      <c r="I209" s="320">
        <f>IF(A209=A208,1,0)</f>
        <v>1</v>
      </c>
      <c r="J209" s="320">
        <f>IF(I209=0,-INT(J208-1),J208)</f>
      </c>
    </row>
    <row r="210" spans="1:10" ht="12.75">
      <c r="A210" s="318" t="s">
        <v>106</v>
      </c>
      <c r="B210" s="318" t="s">
        <v>3496</v>
      </c>
      <c r="C210" s="318" t="s">
        <v>3497</v>
      </c>
      <c r="D210" s="319" t="s">
        <v>3495</v>
      </c>
      <c r="E210" s="318" t="s">
        <v>3049</v>
      </c>
      <c r="F210" s="320" t="str">
        <f>VLOOKUP(E210,RUOLO!$A$1:$B$6,2,FALSE)</f>
        <v>01-MANDANTE</v>
      </c>
      <c r="G210" s="318" t="s">
        <v>3051</v>
      </c>
      <c r="H210" s="318" t="s">
        <v>3056</v>
      </c>
      <c r="I210" s="320">
        <f>IF(A210=A209,1,0)</f>
        <v>1</v>
      </c>
      <c r="J210" s="320">
        <f>IF(I210=0,-INT(J209-1),J209)</f>
      </c>
    </row>
    <row r="211" spans="1:10" ht="12.75">
      <c r="A211" s="318" t="s">
        <v>106</v>
      </c>
      <c r="B211" s="318" t="s">
        <v>3498</v>
      </c>
      <c r="C211" s="318" t="s">
        <v>3499</v>
      </c>
      <c r="D211" s="319" t="s">
        <v>3500</v>
      </c>
      <c r="E211" s="318" t="s">
        <v>3050</v>
      </c>
      <c r="F211" s="320" t="str">
        <f>VLOOKUP(E211,RUOLO!$A$1:$B$6,2,FALSE)</f>
        <v>02-MANDATARIA</v>
      </c>
      <c r="G211" s="318" t="s">
        <v>3051</v>
      </c>
      <c r="H211" s="318" t="s">
        <v>3056</v>
      </c>
      <c r="I211" s="320">
        <f>IF(A211=A210,1,0)</f>
        <v>1</v>
      </c>
      <c r="J211" s="320">
        <f>IF(I211=0,-INT(J210-1),J210)</f>
      </c>
    </row>
    <row r="212" spans="1:10" ht="12.75">
      <c r="A212" s="318" t="s">
        <v>106</v>
      </c>
      <c r="B212" s="318" t="s">
        <v>3501</v>
      </c>
      <c r="C212" s="318" t="s">
        <v>3502</v>
      </c>
      <c r="D212" s="319" t="s">
        <v>3500</v>
      </c>
      <c r="E212" s="318" t="s">
        <v>3049</v>
      </c>
      <c r="F212" s="320" t="str">
        <f>VLOOKUP(E212,RUOLO!$A$1:$B$6,2,FALSE)</f>
        <v>01-MANDANTE</v>
      </c>
      <c r="G212" s="318" t="s">
        <v>3051</v>
      </c>
      <c r="H212" s="318" t="s">
        <v>3056</v>
      </c>
      <c r="I212" s="320">
        <f>IF(A212=A211,1,0)</f>
        <v>1</v>
      </c>
      <c r="J212" s="320">
        <f>IF(I212=0,-INT(J211-1),J211)</f>
      </c>
    </row>
    <row r="213" spans="1:10" ht="12.75">
      <c r="A213" s="318" t="s">
        <v>106</v>
      </c>
      <c r="B213" s="318" t="s">
        <v>3503</v>
      </c>
      <c r="C213" s="318" t="s">
        <v>3504</v>
      </c>
      <c r="E213" s="318" t="s">
        <v>362</v>
      </c>
      <c r="F213" s="320">
        <f>VLOOKUP(E213,RUOLO!$A$1:$B$6,2,FALSE)</f>
        <v>0</v>
      </c>
      <c r="G213" s="318" t="s">
        <v>3051</v>
      </c>
      <c r="H213" s="318" t="s">
        <v>3056</v>
      </c>
      <c r="I213" s="320">
        <f>IF(A213=A212,1,0)</f>
        <v>1</v>
      </c>
      <c r="J213" s="320">
        <f>IF(I213=0,-INT(J212-1),J212)</f>
      </c>
    </row>
    <row r="214" spans="1:10" ht="12.75">
      <c r="A214" s="318" t="s">
        <v>106</v>
      </c>
      <c r="B214" s="318" t="s">
        <v>3505</v>
      </c>
      <c r="C214" s="318" t="s">
        <v>3506</v>
      </c>
      <c r="D214" s="319" t="s">
        <v>3507</v>
      </c>
      <c r="E214" s="318" t="s">
        <v>3050</v>
      </c>
      <c r="F214" s="320" t="str">
        <f>VLOOKUP(E214,RUOLO!$A$1:$B$6,2,FALSE)</f>
        <v>02-MANDATARIA</v>
      </c>
      <c r="G214" s="318" t="s">
        <v>3051</v>
      </c>
      <c r="H214" s="318" t="s">
        <v>3056</v>
      </c>
      <c r="I214" s="320">
        <f>IF(A214=A213,1,0)</f>
        <v>1</v>
      </c>
      <c r="J214" s="320">
        <f>IF(I214=0,-INT(J213-1),J213)</f>
      </c>
    </row>
    <row r="215" spans="1:10" ht="12.75">
      <c r="A215" s="318" t="s">
        <v>106</v>
      </c>
      <c r="B215" s="318" t="s">
        <v>3508</v>
      </c>
      <c r="C215" s="318" t="s">
        <v>3509</v>
      </c>
      <c r="D215" s="319" t="s">
        <v>3507</v>
      </c>
      <c r="E215" s="318" t="s">
        <v>3049</v>
      </c>
      <c r="F215" s="320" t="str">
        <f>VLOOKUP(E215,RUOLO!$A$1:$B$6,2,FALSE)</f>
        <v>01-MANDANTE</v>
      </c>
      <c r="G215" s="318" t="s">
        <v>3051</v>
      </c>
      <c r="H215" s="318" t="s">
        <v>3056</v>
      </c>
      <c r="I215" s="320">
        <f>IF(A215=A214,1,0)</f>
        <v>1</v>
      </c>
      <c r="J215" s="320">
        <f>IF(I215=0,-INT(J214-1),J214)</f>
      </c>
    </row>
    <row r="216" spans="1:10" ht="12.75">
      <c r="A216" s="318" t="s">
        <v>106</v>
      </c>
      <c r="B216" s="318" t="s">
        <v>3510</v>
      </c>
      <c r="C216" s="318" t="s">
        <v>3511</v>
      </c>
      <c r="D216" s="319" t="s">
        <v>3512</v>
      </c>
      <c r="E216" s="318" t="s">
        <v>3050</v>
      </c>
      <c r="F216" s="320" t="str">
        <f>VLOOKUP(E216,RUOLO!$A$1:$B$6,2,FALSE)</f>
        <v>02-MANDATARIA</v>
      </c>
      <c r="G216" s="318" t="s">
        <v>3051</v>
      </c>
      <c r="H216" s="318" t="s">
        <v>3056</v>
      </c>
      <c r="I216" s="320">
        <f>IF(A216=A215,1,0)</f>
        <v>1</v>
      </c>
      <c r="J216" s="320">
        <f>IF(I216=0,-INT(J215-1),J215)</f>
      </c>
    </row>
    <row r="217" spans="1:10" ht="12.75">
      <c r="A217" s="318" t="s">
        <v>106</v>
      </c>
      <c r="B217" s="318" t="s">
        <v>3513</v>
      </c>
      <c r="C217" s="318" t="s">
        <v>3514</v>
      </c>
      <c r="D217" s="319" t="s">
        <v>3512</v>
      </c>
      <c r="E217" s="318" t="s">
        <v>3049</v>
      </c>
      <c r="F217" s="320" t="str">
        <f>VLOOKUP(E217,RUOLO!$A$1:$B$6,2,FALSE)</f>
        <v>01-MANDANTE</v>
      </c>
      <c r="G217" s="318" t="s">
        <v>3051</v>
      </c>
      <c r="H217" s="318" t="s">
        <v>3056</v>
      </c>
      <c r="I217" s="320">
        <f>IF(A217=A216,1,0)</f>
        <v>1</v>
      </c>
      <c r="J217" s="320">
        <f>IF(I217=0,-INT(J216-1),J216)</f>
      </c>
    </row>
    <row r="218" spans="1:10" ht="12.75">
      <c r="A218" s="318" t="s">
        <v>106</v>
      </c>
      <c r="B218" s="318" t="s">
        <v>3515</v>
      </c>
      <c r="C218" s="318" t="s">
        <v>3516</v>
      </c>
      <c r="D218" s="319" t="s">
        <v>3517</v>
      </c>
      <c r="E218" s="318" t="s">
        <v>3050</v>
      </c>
      <c r="F218" s="320" t="str">
        <f>VLOOKUP(E218,RUOLO!$A$1:$B$6,2,FALSE)</f>
        <v>02-MANDATARIA</v>
      </c>
      <c r="G218" s="318" t="s">
        <v>3051</v>
      </c>
      <c r="H218" s="318" t="s">
        <v>3056</v>
      </c>
      <c r="I218" s="320">
        <f>IF(A218=A217,1,0)</f>
        <v>1</v>
      </c>
      <c r="J218" s="320">
        <f>IF(I218=0,-INT(J217-1),J217)</f>
      </c>
    </row>
    <row r="219" spans="1:10" ht="12.75">
      <c r="A219" s="318" t="s">
        <v>106</v>
      </c>
      <c r="B219" s="318" t="s">
        <v>3518</v>
      </c>
      <c r="C219" s="318" t="s">
        <v>3519</v>
      </c>
      <c r="D219" s="319" t="s">
        <v>3517</v>
      </c>
      <c r="E219" s="318" t="s">
        <v>3049</v>
      </c>
      <c r="F219" s="320" t="str">
        <f>VLOOKUP(E219,RUOLO!$A$1:$B$6,2,FALSE)</f>
        <v>01-MANDANTE</v>
      </c>
      <c r="G219" s="318" t="s">
        <v>3051</v>
      </c>
      <c r="H219" s="318" t="s">
        <v>3056</v>
      </c>
      <c r="I219" s="320">
        <f>IF(A219=A218,1,0)</f>
        <v>1</v>
      </c>
      <c r="J219" s="320">
        <f>IF(I219=0,-INT(J218-1),J218)</f>
      </c>
    </row>
    <row r="220" spans="1:10" ht="12.75">
      <c r="A220" s="318" t="s">
        <v>106</v>
      </c>
      <c r="B220" s="318" t="s">
        <v>3520</v>
      </c>
      <c r="C220" s="318" t="s">
        <v>3521</v>
      </c>
      <c r="E220" s="318" t="s">
        <v>362</v>
      </c>
      <c r="F220" s="320">
        <f>VLOOKUP(E220,RUOLO!$A$1:$B$6,2,FALSE)</f>
        <v>0</v>
      </c>
      <c r="G220" s="318" t="s">
        <v>3051</v>
      </c>
      <c r="H220" s="318" t="s">
        <v>3056</v>
      </c>
      <c r="I220" s="320">
        <f>IF(A220=A219,1,0)</f>
        <v>1</v>
      </c>
      <c r="J220" s="320">
        <f>IF(I220=0,-INT(J219-1),J219)</f>
      </c>
    </row>
    <row r="221" spans="1:10" ht="12.75">
      <c r="A221" s="318" t="s">
        <v>106</v>
      </c>
      <c r="B221" s="318" t="s">
        <v>3522</v>
      </c>
      <c r="C221" s="318" t="s">
        <v>3523</v>
      </c>
      <c r="E221" s="318" t="s">
        <v>362</v>
      </c>
      <c r="F221" s="320">
        <f>VLOOKUP(E221,RUOLO!$A$1:$B$6,2,FALSE)</f>
        <v>0</v>
      </c>
      <c r="G221" s="318" t="s">
        <v>3051</v>
      </c>
      <c r="H221" s="318" t="s">
        <v>3056</v>
      </c>
      <c r="I221" s="320">
        <f>IF(A221=A220,1,0)</f>
        <v>1</v>
      </c>
      <c r="J221" s="320">
        <f>IF(I221=0,-INT(J220-1),J220)</f>
      </c>
    </row>
    <row r="222" spans="1:10" ht="12.75">
      <c r="A222" s="318" t="s">
        <v>106</v>
      </c>
      <c r="B222" s="318" t="s">
        <v>3524</v>
      </c>
      <c r="C222" s="318" t="s">
        <v>3525</v>
      </c>
      <c r="D222" s="319" t="s">
        <v>3526</v>
      </c>
      <c r="E222" s="318" t="s">
        <v>3050</v>
      </c>
      <c r="F222" s="320" t="str">
        <f>VLOOKUP(E222,RUOLO!$A$1:$B$6,2,FALSE)</f>
        <v>02-MANDATARIA</v>
      </c>
      <c r="G222" s="318" t="s">
        <v>3051</v>
      </c>
      <c r="H222" s="318" t="s">
        <v>3056</v>
      </c>
      <c r="I222" s="320">
        <f>IF(A222=A221,1,0)</f>
        <v>1</v>
      </c>
      <c r="J222" s="320">
        <f>IF(I222=0,-INT(J221-1),J221)</f>
      </c>
    </row>
    <row r="223" spans="1:10" ht="12.75">
      <c r="A223" s="318" t="s">
        <v>106</v>
      </c>
      <c r="B223" s="318" t="s">
        <v>3527</v>
      </c>
      <c r="C223" s="318" t="s">
        <v>3528</v>
      </c>
      <c r="D223" s="319" t="s">
        <v>3526</v>
      </c>
      <c r="E223" s="318" t="s">
        <v>3049</v>
      </c>
      <c r="F223" s="320" t="str">
        <f>VLOOKUP(E223,RUOLO!$A$1:$B$6,2,FALSE)</f>
        <v>01-MANDANTE</v>
      </c>
      <c r="G223" s="318" t="s">
        <v>3051</v>
      </c>
      <c r="H223" s="318" t="s">
        <v>3056</v>
      </c>
      <c r="I223" s="320">
        <f>IF(A223=A222,1,0)</f>
        <v>1</v>
      </c>
      <c r="J223" s="320">
        <f>IF(I223=0,-INT(J222-1),J222)</f>
      </c>
    </row>
    <row r="224" spans="1:10" ht="12.75">
      <c r="A224" s="318" t="s">
        <v>106</v>
      </c>
      <c r="B224" s="318" t="s">
        <v>3529</v>
      </c>
      <c r="C224" s="318" t="s">
        <v>3530</v>
      </c>
      <c r="D224" s="319" t="s">
        <v>3531</v>
      </c>
      <c r="E224" s="318" t="s">
        <v>3050</v>
      </c>
      <c r="F224" s="320" t="str">
        <f>VLOOKUP(E224,RUOLO!$A$1:$B$6,2,FALSE)</f>
        <v>02-MANDATARIA</v>
      </c>
      <c r="G224" s="318" t="s">
        <v>3051</v>
      </c>
      <c r="H224" s="318" t="s">
        <v>3056</v>
      </c>
      <c r="I224" s="320">
        <f>IF(A224=A223,1,0)</f>
        <v>1</v>
      </c>
      <c r="J224" s="320">
        <f>IF(I224=0,-INT(J223-1),J223)</f>
      </c>
    </row>
    <row r="225" spans="1:10" ht="12.75">
      <c r="A225" s="318" t="s">
        <v>106</v>
      </c>
      <c r="B225" s="318" t="s">
        <v>3532</v>
      </c>
      <c r="C225" s="318" t="s">
        <v>3533</v>
      </c>
      <c r="D225" s="319" t="s">
        <v>3531</v>
      </c>
      <c r="E225" s="318" t="s">
        <v>3049</v>
      </c>
      <c r="F225" s="320" t="str">
        <f>VLOOKUP(E225,RUOLO!$A$1:$B$6,2,FALSE)</f>
        <v>01-MANDANTE</v>
      </c>
      <c r="G225" s="318" t="s">
        <v>3051</v>
      </c>
      <c r="H225" s="318" t="s">
        <v>3056</v>
      </c>
      <c r="I225" s="320">
        <f>IF(A225=A224,1,0)</f>
        <v>1</v>
      </c>
      <c r="J225" s="320">
        <f>IF(I225=0,-INT(J224-1),J224)</f>
      </c>
    </row>
    <row r="226" spans="1:10" ht="12.75">
      <c r="A226" s="318" t="s">
        <v>106</v>
      </c>
      <c r="B226" s="318" t="s">
        <v>3534</v>
      </c>
      <c r="C226" s="318" t="s">
        <v>3535</v>
      </c>
      <c r="E226" s="318" t="s">
        <v>362</v>
      </c>
      <c r="F226" s="320">
        <f>VLOOKUP(E226,RUOLO!$A$1:$B$6,2,FALSE)</f>
        <v>0</v>
      </c>
      <c r="G226" s="318" t="s">
        <v>3051</v>
      </c>
      <c r="H226" s="318" t="s">
        <v>3056</v>
      </c>
      <c r="I226" s="320">
        <f>IF(A226=A225,1,0)</f>
        <v>1</v>
      </c>
      <c r="J226" s="320">
        <f>IF(I226=0,-INT(J225-1),J225)</f>
      </c>
    </row>
    <row r="227" spans="1:10" ht="12.75">
      <c r="A227" s="318" t="s">
        <v>106</v>
      </c>
      <c r="B227" s="318" t="s">
        <v>3536</v>
      </c>
      <c r="C227" s="318" t="s">
        <v>3537</v>
      </c>
      <c r="D227" s="319" t="s">
        <v>3538</v>
      </c>
      <c r="E227" s="318" t="s">
        <v>3050</v>
      </c>
      <c r="F227" s="320" t="str">
        <f>VLOOKUP(E227,RUOLO!$A$1:$B$6,2,FALSE)</f>
        <v>02-MANDATARIA</v>
      </c>
      <c r="G227" s="318" t="s">
        <v>3051</v>
      </c>
      <c r="H227" s="318" t="s">
        <v>3056</v>
      </c>
      <c r="I227" s="320">
        <f>IF(A227=A226,1,0)</f>
        <v>1</v>
      </c>
      <c r="J227" s="320">
        <f>IF(I227=0,-INT(J226-1),J226)</f>
      </c>
    </row>
    <row r="228" spans="1:10" ht="12.75">
      <c r="A228" s="318" t="s">
        <v>106</v>
      </c>
      <c r="B228" s="318" t="s">
        <v>3539</v>
      </c>
      <c r="C228" s="318" t="s">
        <v>3540</v>
      </c>
      <c r="D228" s="319" t="s">
        <v>3538</v>
      </c>
      <c r="E228" s="318" t="s">
        <v>3049</v>
      </c>
      <c r="F228" s="320" t="str">
        <f>VLOOKUP(E228,RUOLO!$A$1:$B$6,2,FALSE)</f>
        <v>01-MANDANTE</v>
      </c>
      <c r="G228" s="318" t="s">
        <v>3051</v>
      </c>
      <c r="H228" s="318" t="s">
        <v>3056</v>
      </c>
      <c r="I228" s="320">
        <f>IF(A228=A227,1,0)</f>
        <v>1</v>
      </c>
      <c r="J228" s="320">
        <f>IF(I228=0,-INT(J227-1),J227)</f>
      </c>
    </row>
    <row r="229" spans="1:10" ht="12.75">
      <c r="A229" s="318" t="s">
        <v>106</v>
      </c>
      <c r="B229" s="318" t="s">
        <v>3541</v>
      </c>
      <c r="C229" s="318" t="s">
        <v>3542</v>
      </c>
      <c r="D229" s="319" t="s">
        <v>3543</v>
      </c>
      <c r="E229" s="318" t="s">
        <v>3050</v>
      </c>
      <c r="F229" s="320" t="str">
        <f>VLOOKUP(E229,RUOLO!$A$1:$B$6,2,FALSE)</f>
        <v>02-MANDATARIA</v>
      </c>
      <c r="G229" s="318" t="s">
        <v>3051</v>
      </c>
      <c r="H229" s="318" t="s">
        <v>3056</v>
      </c>
      <c r="I229" s="320">
        <f>IF(A229=A228,1,0)</f>
        <v>1</v>
      </c>
      <c r="J229" s="320">
        <f>IF(I229=0,-INT(J228-1),J228)</f>
      </c>
    </row>
    <row r="230" spans="1:10" ht="12.75">
      <c r="A230" s="318" t="s">
        <v>106</v>
      </c>
      <c r="B230" s="318" t="s">
        <v>3544</v>
      </c>
      <c r="C230" s="318" t="s">
        <v>3545</v>
      </c>
      <c r="D230" s="319" t="s">
        <v>3543</v>
      </c>
      <c r="E230" s="318" t="s">
        <v>3049</v>
      </c>
      <c r="F230" s="320" t="str">
        <f>VLOOKUP(E230,RUOLO!$A$1:$B$6,2,FALSE)</f>
        <v>01-MANDANTE</v>
      </c>
      <c r="G230" s="318" t="s">
        <v>3051</v>
      </c>
      <c r="H230" s="318" t="s">
        <v>3056</v>
      </c>
      <c r="I230" s="320">
        <f>IF(A230=A229,1,0)</f>
        <v>1</v>
      </c>
      <c r="J230" s="320">
        <f>IF(I230=0,-INT(J229-1),J229)</f>
      </c>
    </row>
    <row r="231" spans="1:10" ht="12.75">
      <c r="A231" s="318" t="s">
        <v>106</v>
      </c>
      <c r="B231" s="318" t="s">
        <v>3546</v>
      </c>
      <c r="C231" s="318" t="s">
        <v>3547</v>
      </c>
      <c r="D231" s="319" t="s">
        <v>3548</v>
      </c>
      <c r="E231" s="318" t="s">
        <v>3050</v>
      </c>
      <c r="F231" s="320" t="str">
        <f>VLOOKUP(E231,RUOLO!$A$1:$B$6,2,FALSE)</f>
        <v>02-MANDATARIA</v>
      </c>
      <c r="G231" s="318" t="s">
        <v>3051</v>
      </c>
      <c r="H231" s="318" t="s">
        <v>3056</v>
      </c>
      <c r="I231" s="320">
        <f>IF(A231=A230,1,0)</f>
        <v>1</v>
      </c>
      <c r="J231" s="320">
        <f>IF(I231=0,-INT(J230-1),J230)</f>
      </c>
    </row>
    <row r="232" spans="1:10" ht="12.75">
      <c r="A232" s="318" t="s">
        <v>106</v>
      </c>
      <c r="B232" s="318" t="s">
        <v>3549</v>
      </c>
      <c r="C232" s="318" t="s">
        <v>3550</v>
      </c>
      <c r="D232" s="319" t="s">
        <v>3548</v>
      </c>
      <c r="E232" s="318" t="s">
        <v>3049</v>
      </c>
      <c r="F232" s="320" t="str">
        <f>VLOOKUP(E232,RUOLO!$A$1:$B$6,2,FALSE)</f>
        <v>01-MANDANTE</v>
      </c>
      <c r="G232" s="318" t="s">
        <v>3051</v>
      </c>
      <c r="H232" s="318" t="s">
        <v>3056</v>
      </c>
      <c r="I232" s="320">
        <f>IF(A232=A231,1,0)</f>
        <v>1</v>
      </c>
      <c r="J232" s="320">
        <f>IF(I232=0,-INT(J231-1),J231)</f>
      </c>
    </row>
    <row r="233" spans="1:10" ht="12.75">
      <c r="A233" s="318" t="s">
        <v>106</v>
      </c>
      <c r="B233" s="318" t="s">
        <v>3551</v>
      </c>
      <c r="C233" s="318" t="s">
        <v>3552</v>
      </c>
      <c r="E233" s="318" t="s">
        <v>362</v>
      </c>
      <c r="F233" s="320">
        <f>VLOOKUP(E233,RUOLO!$A$1:$B$6,2,FALSE)</f>
        <v>0</v>
      </c>
      <c r="G233" s="318" t="s">
        <v>3051</v>
      </c>
      <c r="H233" s="318" t="s">
        <v>3056</v>
      </c>
      <c r="I233" s="320">
        <f>IF(A233=A232,1,0)</f>
        <v>1</v>
      </c>
      <c r="J233" s="320">
        <f>IF(I233=0,-INT(J232-1),J232)</f>
      </c>
    </row>
    <row r="234" spans="1:10" ht="12.75">
      <c r="A234" s="318" t="s">
        <v>106</v>
      </c>
      <c r="B234" s="318" t="s">
        <v>3553</v>
      </c>
      <c r="C234" s="318" t="s">
        <v>3554</v>
      </c>
      <c r="E234" s="318" t="s">
        <v>362</v>
      </c>
      <c r="F234" s="320">
        <f>VLOOKUP(E234,RUOLO!$A$1:$B$6,2,FALSE)</f>
        <v>0</v>
      </c>
      <c r="G234" s="318" t="s">
        <v>3051</v>
      </c>
      <c r="H234" s="318" t="s">
        <v>3056</v>
      </c>
      <c r="I234" s="320">
        <f>IF(A234=A233,1,0)</f>
        <v>1</v>
      </c>
      <c r="J234" s="320">
        <f>IF(I234=0,-INT(J233-1),J233)</f>
      </c>
    </row>
    <row r="235" spans="1:10" ht="12.75">
      <c r="A235" s="318" t="s">
        <v>106</v>
      </c>
      <c r="B235" s="318" t="s">
        <v>3555</v>
      </c>
      <c r="C235" s="318" t="s">
        <v>3556</v>
      </c>
      <c r="D235" s="319" t="s">
        <v>3557</v>
      </c>
      <c r="E235" s="318" t="s">
        <v>3050</v>
      </c>
      <c r="F235" s="320" t="str">
        <f>VLOOKUP(E235,RUOLO!$A$1:$B$6,2,FALSE)</f>
        <v>02-MANDATARIA</v>
      </c>
      <c r="G235" s="318" t="s">
        <v>3051</v>
      </c>
      <c r="H235" s="318" t="s">
        <v>3056</v>
      </c>
      <c r="I235" s="320">
        <f>IF(A235=A234,1,0)</f>
        <v>1</v>
      </c>
      <c r="J235" s="320">
        <f>IF(I235=0,-INT(J234-1),J234)</f>
      </c>
    </row>
    <row r="236" spans="1:10" ht="12.75">
      <c r="A236" s="318" t="s">
        <v>106</v>
      </c>
      <c r="B236" s="318" t="s">
        <v>3558</v>
      </c>
      <c r="C236" s="318" t="s">
        <v>3559</v>
      </c>
      <c r="D236" s="319" t="s">
        <v>3557</v>
      </c>
      <c r="E236" s="318" t="s">
        <v>3049</v>
      </c>
      <c r="F236" s="320" t="str">
        <f>VLOOKUP(E236,RUOLO!$A$1:$B$6,2,FALSE)</f>
        <v>01-MANDANTE</v>
      </c>
      <c r="G236" s="318" t="s">
        <v>3051</v>
      </c>
      <c r="H236" s="318" t="s">
        <v>3056</v>
      </c>
      <c r="I236" s="320">
        <f>IF(A236=A235,1,0)</f>
        <v>1</v>
      </c>
      <c r="J236" s="320">
        <f>IF(I236=0,-INT(J235-1),J235)</f>
      </c>
    </row>
    <row r="237" spans="1:10" ht="12.75">
      <c r="A237" s="318" t="s">
        <v>106</v>
      </c>
      <c r="B237" s="318" t="s">
        <v>3560</v>
      </c>
      <c r="C237" s="318" t="s">
        <v>3561</v>
      </c>
      <c r="E237" s="318" t="s">
        <v>362</v>
      </c>
      <c r="F237" s="320">
        <f>VLOOKUP(E237,RUOLO!$A$1:$B$6,2,FALSE)</f>
        <v>0</v>
      </c>
      <c r="G237" s="318" t="s">
        <v>3051</v>
      </c>
      <c r="H237" s="318" t="s">
        <v>3056</v>
      </c>
      <c r="I237" s="320">
        <f>IF(A237=A236,1,0)</f>
        <v>1</v>
      </c>
      <c r="J237" s="320">
        <f>IF(I237=0,-INT(J236-1),J236)</f>
      </c>
    </row>
    <row r="238" spans="1:10" ht="12.75">
      <c r="A238" s="318" t="s">
        <v>106</v>
      </c>
      <c r="B238" s="318" t="s">
        <v>3562</v>
      </c>
      <c r="C238" s="318" t="s">
        <v>3563</v>
      </c>
      <c r="E238" s="318" t="s">
        <v>362</v>
      </c>
      <c r="F238" s="320">
        <f>VLOOKUP(E238,RUOLO!$A$1:$B$6,2,FALSE)</f>
        <v>0</v>
      </c>
      <c r="G238" s="318" t="s">
        <v>3051</v>
      </c>
      <c r="H238" s="318" t="s">
        <v>3056</v>
      </c>
      <c r="I238" s="320">
        <f>IF(A238=A237,1,0)</f>
        <v>1</v>
      </c>
      <c r="J238" s="320">
        <f>IF(I238=0,-INT(J237-1),J237)</f>
      </c>
    </row>
    <row r="239" spans="1:10" ht="12.75">
      <c r="A239" s="318" t="s">
        <v>106</v>
      </c>
      <c r="B239" s="318" t="s">
        <v>3564</v>
      </c>
      <c r="C239" s="318" t="s">
        <v>3565</v>
      </c>
      <c r="E239" s="318" t="s">
        <v>362</v>
      </c>
      <c r="F239" s="320">
        <f>VLOOKUP(E239,RUOLO!$A$1:$B$6,2,FALSE)</f>
        <v>0</v>
      </c>
      <c r="G239" s="318" t="s">
        <v>3051</v>
      </c>
      <c r="H239" s="318" t="s">
        <v>3056</v>
      </c>
      <c r="I239" s="320">
        <f>IF(A239=A238,1,0)</f>
        <v>1</v>
      </c>
      <c r="J239" s="320">
        <f>IF(I239=0,-INT(J238-1),J238)</f>
      </c>
    </row>
    <row r="240" spans="1:10" ht="12.75">
      <c r="A240" s="318" t="s">
        <v>106</v>
      </c>
      <c r="B240" s="318" t="s">
        <v>3566</v>
      </c>
      <c r="C240" s="318" t="s">
        <v>3567</v>
      </c>
      <c r="E240" s="318" t="s">
        <v>362</v>
      </c>
      <c r="F240" s="320">
        <f>VLOOKUP(E240,RUOLO!$A$1:$B$6,2,FALSE)</f>
        <v>0</v>
      </c>
      <c r="G240" s="318" t="s">
        <v>3051</v>
      </c>
      <c r="H240" s="318" t="s">
        <v>3056</v>
      </c>
      <c r="I240" s="320">
        <f>IF(A240=A239,1,0)</f>
        <v>1</v>
      </c>
      <c r="J240" s="320">
        <f>IF(I240=0,-INT(J239-1),J239)</f>
      </c>
    </row>
    <row r="241" spans="1:10" ht="12.75">
      <c r="A241" s="318" t="s">
        <v>106</v>
      </c>
      <c r="B241" s="318" t="s">
        <v>3568</v>
      </c>
      <c r="C241" s="318" t="s">
        <v>3569</v>
      </c>
      <c r="E241" s="318" t="s">
        <v>362</v>
      </c>
      <c r="F241" s="320">
        <f>VLOOKUP(E241,RUOLO!$A$1:$B$6,2,FALSE)</f>
        <v>0</v>
      </c>
      <c r="G241" s="318" t="s">
        <v>3051</v>
      </c>
      <c r="H241" s="318" t="s">
        <v>3056</v>
      </c>
      <c r="I241" s="320">
        <f>IF(A241=A240,1,0)</f>
        <v>1</v>
      </c>
      <c r="J241" s="320">
        <f>IF(I241=0,-INT(J240-1),J240)</f>
      </c>
    </row>
    <row r="242" spans="1:10" ht="12.75">
      <c r="A242" s="318" t="s">
        <v>106</v>
      </c>
      <c r="B242" s="318" t="s">
        <v>3570</v>
      </c>
      <c r="C242" s="318" t="s">
        <v>3571</v>
      </c>
      <c r="E242" s="318" t="s">
        <v>362</v>
      </c>
      <c r="F242" s="320">
        <f>VLOOKUP(E242,RUOLO!$A$1:$B$6,2,FALSE)</f>
        <v>0</v>
      </c>
      <c r="G242" s="318" t="s">
        <v>3051</v>
      </c>
      <c r="H242" s="318" t="s">
        <v>3056</v>
      </c>
      <c r="I242" s="320">
        <f>IF(A242=A241,1,0)</f>
        <v>1</v>
      </c>
      <c r="J242" s="320">
        <f>IF(I242=0,-INT(J241-1),J241)</f>
      </c>
    </row>
    <row r="243" spans="1:10" ht="12.75">
      <c r="A243" s="318" t="s">
        <v>106</v>
      </c>
      <c r="B243" s="318" t="s">
        <v>3572</v>
      </c>
      <c r="C243" s="318" t="s">
        <v>3573</v>
      </c>
      <c r="E243" s="318" t="s">
        <v>362</v>
      </c>
      <c r="F243" s="320">
        <f>VLOOKUP(E243,RUOLO!$A$1:$B$6,2,FALSE)</f>
        <v>0</v>
      </c>
      <c r="G243" s="318" t="s">
        <v>3051</v>
      </c>
      <c r="H243" s="318" t="s">
        <v>3056</v>
      </c>
      <c r="I243" s="320">
        <f>IF(A243=A242,1,0)</f>
        <v>1</v>
      </c>
      <c r="J243" s="320">
        <f>IF(I243=0,-INT(J242-1),J242)</f>
      </c>
    </row>
    <row r="244" spans="1:10" ht="12.75">
      <c r="A244" s="318" t="s">
        <v>106</v>
      </c>
      <c r="B244" s="318" t="s">
        <v>3574</v>
      </c>
      <c r="C244" s="318" t="s">
        <v>3575</v>
      </c>
      <c r="E244" s="318" t="s">
        <v>362</v>
      </c>
      <c r="F244" s="320">
        <f>VLOOKUP(E244,RUOLO!$A$1:$B$6,2,FALSE)</f>
        <v>0</v>
      </c>
      <c r="G244" s="318" t="s">
        <v>3051</v>
      </c>
      <c r="H244" s="318" t="s">
        <v>3056</v>
      </c>
      <c r="I244" s="320">
        <f>IF(A244=A243,1,0)</f>
        <v>1</v>
      </c>
      <c r="J244" s="320">
        <f>IF(I244=0,-INT(J243-1),J243)</f>
      </c>
    </row>
    <row r="245" spans="1:10" ht="12.75">
      <c r="A245" s="318" t="s">
        <v>106</v>
      </c>
      <c r="B245" s="318" t="s">
        <v>3576</v>
      </c>
      <c r="C245" s="318" t="s">
        <v>3577</v>
      </c>
      <c r="D245" s="319" t="s">
        <v>3578</v>
      </c>
      <c r="E245" s="318" t="s">
        <v>3050</v>
      </c>
      <c r="F245" s="320" t="str">
        <f>VLOOKUP(E245,RUOLO!$A$1:$B$6,2,FALSE)</f>
        <v>02-MANDATARIA</v>
      </c>
      <c r="G245" s="318" t="s">
        <v>3051</v>
      </c>
      <c r="H245" s="318" t="s">
        <v>3056</v>
      </c>
      <c r="I245" s="320">
        <f>IF(A245=A244,1,0)</f>
        <v>1</v>
      </c>
      <c r="J245" s="320">
        <f>IF(I245=0,-INT(J244-1),J244)</f>
      </c>
    </row>
    <row r="246" spans="1:10" ht="12.75">
      <c r="A246" s="318" t="s">
        <v>106</v>
      </c>
      <c r="B246" s="318" t="s">
        <v>3579</v>
      </c>
      <c r="C246" s="318" t="s">
        <v>3580</v>
      </c>
      <c r="D246" s="319" t="s">
        <v>3578</v>
      </c>
      <c r="E246" s="318" t="s">
        <v>3049</v>
      </c>
      <c r="F246" s="320" t="str">
        <f>VLOOKUP(E246,RUOLO!$A$1:$B$6,2,FALSE)</f>
        <v>01-MANDANTE</v>
      </c>
      <c r="G246" s="318" t="s">
        <v>3051</v>
      </c>
      <c r="H246" s="318" t="s">
        <v>3056</v>
      </c>
      <c r="I246" s="320">
        <f>IF(A246=A245,1,0)</f>
        <v>1</v>
      </c>
      <c r="J246" s="320">
        <f>IF(I246=0,-INT(J245-1),J245)</f>
      </c>
    </row>
    <row r="247" spans="1:10" ht="12.75">
      <c r="A247" s="318" t="s">
        <v>106</v>
      </c>
      <c r="B247" s="318" t="s">
        <v>3581</v>
      </c>
      <c r="C247" s="318" t="s">
        <v>3582</v>
      </c>
      <c r="D247" s="319" t="s">
        <v>3578</v>
      </c>
      <c r="E247" s="318" t="s">
        <v>3049</v>
      </c>
      <c r="F247" s="320" t="str">
        <f>VLOOKUP(E247,RUOLO!$A$1:$B$6,2,FALSE)</f>
        <v>01-MANDANTE</v>
      </c>
      <c r="G247" s="318" t="s">
        <v>3051</v>
      </c>
      <c r="H247" s="318" t="s">
        <v>3056</v>
      </c>
      <c r="I247" s="320">
        <f>IF(A247=A246,1,0)</f>
        <v>1</v>
      </c>
      <c r="J247" s="320">
        <f>IF(I247=0,-INT(J246-1),J246)</f>
      </c>
    </row>
    <row r="248" spans="1:10" ht="12.75">
      <c r="A248" s="318" t="s">
        <v>106</v>
      </c>
      <c r="B248" s="318" t="s">
        <v>3583</v>
      </c>
      <c r="C248" s="318" t="s">
        <v>3584</v>
      </c>
      <c r="D248" s="319" t="s">
        <v>3585</v>
      </c>
      <c r="E248" s="318" t="s">
        <v>3050</v>
      </c>
      <c r="F248" s="320" t="str">
        <f>VLOOKUP(E248,RUOLO!$A$1:$B$6,2,FALSE)</f>
        <v>02-MANDATARIA</v>
      </c>
      <c r="G248" s="318" t="s">
        <v>3051</v>
      </c>
      <c r="H248" s="318" t="s">
        <v>3056</v>
      </c>
      <c r="I248" s="320">
        <f>IF(A248=A247,1,0)</f>
        <v>1</v>
      </c>
      <c r="J248" s="320">
        <f>IF(I248=0,-INT(J247-1),J247)</f>
      </c>
    </row>
    <row r="249" spans="1:10" ht="12.75">
      <c r="A249" s="318" t="s">
        <v>106</v>
      </c>
      <c r="B249" s="318" t="s">
        <v>3586</v>
      </c>
      <c r="C249" s="318" t="s">
        <v>3587</v>
      </c>
      <c r="D249" s="319" t="s">
        <v>3585</v>
      </c>
      <c r="E249" s="318" t="s">
        <v>3049</v>
      </c>
      <c r="F249" s="320" t="str">
        <f>VLOOKUP(E249,RUOLO!$A$1:$B$6,2,FALSE)</f>
        <v>01-MANDANTE</v>
      </c>
      <c r="G249" s="318" t="s">
        <v>3051</v>
      </c>
      <c r="H249" s="318" t="s">
        <v>3056</v>
      </c>
      <c r="I249" s="320">
        <f>IF(A249=A248,1,0)</f>
        <v>1</v>
      </c>
      <c r="J249" s="320">
        <f>IF(I249=0,-INT(J248-1),J248)</f>
      </c>
    </row>
    <row r="250" spans="1:10" ht="12.75">
      <c r="A250" s="318" t="s">
        <v>106</v>
      </c>
      <c r="B250" s="318" t="s">
        <v>3588</v>
      </c>
      <c r="C250" s="318" t="s">
        <v>3589</v>
      </c>
      <c r="E250" s="318" t="s">
        <v>362</v>
      </c>
      <c r="F250" s="320">
        <f>VLOOKUP(E250,RUOLO!$A$1:$B$6,2,FALSE)</f>
        <v>0</v>
      </c>
      <c r="G250" s="318" t="s">
        <v>3051</v>
      </c>
      <c r="H250" s="318" t="s">
        <v>3056</v>
      </c>
      <c r="I250" s="320">
        <f>IF(A250=A249,1,0)</f>
        <v>1</v>
      </c>
      <c r="J250" s="320">
        <f>IF(I250=0,-INT(J249-1),J249)</f>
      </c>
    </row>
    <row r="251" spans="1:10" ht="12.75">
      <c r="A251" s="323" t="s">
        <v>106</v>
      </c>
      <c r="B251" s="318" t="s">
        <v>3590</v>
      </c>
      <c r="C251" s="318" t="s">
        <v>3591</v>
      </c>
      <c r="D251" s="319" t="s">
        <v>3592</v>
      </c>
      <c r="E251" s="318" t="s">
        <v>3050</v>
      </c>
      <c r="F251" s="320" t="str">
        <f>VLOOKUP(E251,RUOLO!$A$1:$B$6,2,FALSE)</f>
        <v>02-MANDATARIA</v>
      </c>
      <c r="G251" s="318" t="s">
        <v>3051</v>
      </c>
      <c r="H251" s="318" t="s">
        <v>3056</v>
      </c>
      <c r="I251" s="320">
        <f>IF(A251=A250,1,0)</f>
        <v>1</v>
      </c>
      <c r="J251" s="320">
        <f>IF(I251=0,-INT(J250-1),J250)</f>
      </c>
    </row>
    <row r="252" spans="1:10" ht="12.75">
      <c r="A252" s="318" t="s">
        <v>106</v>
      </c>
      <c r="B252" s="318" t="s">
        <v>3593</v>
      </c>
      <c r="C252" s="318" t="s">
        <v>3594</v>
      </c>
      <c r="D252" s="319" t="s">
        <v>3592</v>
      </c>
      <c r="E252" s="318" t="s">
        <v>3049</v>
      </c>
      <c r="F252" s="320" t="str">
        <f>VLOOKUP(E252,RUOLO!$A$1:$B$6,2,FALSE)</f>
        <v>01-MANDANTE</v>
      </c>
      <c r="G252" s="318" t="s">
        <v>3051</v>
      </c>
      <c r="H252" s="318" t="s">
        <v>3056</v>
      </c>
      <c r="I252" s="320">
        <f>IF(A252=A251,1,0)</f>
        <v>1</v>
      </c>
      <c r="J252" s="320">
        <f>IF(I252=0,-INT(J251-1),J251)</f>
      </c>
    </row>
    <row r="253" spans="1:10" ht="12.75">
      <c r="A253" s="318" t="s">
        <v>106</v>
      </c>
      <c r="B253" s="318" t="s">
        <v>3595</v>
      </c>
      <c r="C253" s="318" t="s">
        <v>3596</v>
      </c>
      <c r="E253" s="318" t="s">
        <v>362</v>
      </c>
      <c r="F253" s="320">
        <f>VLOOKUP(E253,RUOLO!$A$1:$B$6,2,FALSE)</f>
        <v>0</v>
      </c>
      <c r="G253" s="318" t="s">
        <v>3051</v>
      </c>
      <c r="H253" s="318" t="s">
        <v>3056</v>
      </c>
      <c r="I253" s="320">
        <f>IF(A253=A252,1,0)</f>
        <v>1</v>
      </c>
      <c r="J253" s="320">
        <f>IF(I253=0,-INT(J252-1),J252)</f>
      </c>
    </row>
    <row r="254" spans="1:10" ht="12.75">
      <c r="A254" s="318" t="s">
        <v>106</v>
      </c>
      <c r="B254" s="318" t="s">
        <v>3597</v>
      </c>
      <c r="C254" s="318" t="s">
        <v>3598</v>
      </c>
      <c r="D254" s="319" t="s">
        <v>3599</v>
      </c>
      <c r="E254" s="318" t="s">
        <v>3050</v>
      </c>
      <c r="F254" s="320" t="str">
        <f>VLOOKUP(E254,RUOLO!$A$1:$B$6,2,FALSE)</f>
        <v>02-MANDATARIA</v>
      </c>
      <c r="G254" s="318" t="s">
        <v>3051</v>
      </c>
      <c r="H254" s="318" t="s">
        <v>3056</v>
      </c>
      <c r="I254" s="320">
        <f>IF(A254=A253,1,0)</f>
        <v>1</v>
      </c>
      <c r="J254" s="320">
        <f>IF(I254=0,-INT(J253-1),J253)</f>
      </c>
    </row>
    <row r="255" spans="1:10" ht="12.75">
      <c r="A255" s="318" t="s">
        <v>106</v>
      </c>
      <c r="B255" s="318" t="s">
        <v>3600</v>
      </c>
      <c r="C255" s="318" t="s">
        <v>3601</v>
      </c>
      <c r="D255" s="319" t="s">
        <v>3599</v>
      </c>
      <c r="E255" s="318" t="s">
        <v>3049</v>
      </c>
      <c r="F255" s="320" t="str">
        <f>VLOOKUP(E255,RUOLO!$A$1:$B$6,2,FALSE)</f>
        <v>01-MANDANTE</v>
      </c>
      <c r="G255" s="318" t="s">
        <v>3051</v>
      </c>
      <c r="H255" s="318" t="s">
        <v>3056</v>
      </c>
      <c r="I255" s="320">
        <f>IF(A255=A254,1,0)</f>
        <v>1</v>
      </c>
      <c r="J255" s="320">
        <f>IF(I255=0,-INT(J254-1),J254)</f>
      </c>
    </row>
    <row r="256" spans="1:10" ht="12.75">
      <c r="A256" s="318" t="s">
        <v>106</v>
      </c>
      <c r="B256" s="318" t="s">
        <v>3602</v>
      </c>
      <c r="C256" s="318" t="s">
        <v>3603</v>
      </c>
      <c r="E256" s="318" t="s">
        <v>362</v>
      </c>
      <c r="F256" s="320">
        <f>VLOOKUP(E256,RUOLO!$A$1:$B$6,2,FALSE)</f>
        <v>0</v>
      </c>
      <c r="G256" s="318" t="s">
        <v>3051</v>
      </c>
      <c r="H256" s="318" t="s">
        <v>3056</v>
      </c>
      <c r="I256" s="320">
        <f>IF(A256=A255,1,0)</f>
        <v>1</v>
      </c>
      <c r="J256" s="320">
        <f>IF(I256=0,-INT(J255-1),J255)</f>
      </c>
    </row>
    <row r="257" spans="1:10" ht="12.75">
      <c r="A257" s="318" t="s">
        <v>106</v>
      </c>
      <c r="B257" s="318" t="s">
        <v>3604</v>
      </c>
      <c r="C257" s="318" t="s">
        <v>3605</v>
      </c>
      <c r="E257" s="318" t="s">
        <v>362</v>
      </c>
      <c r="F257" s="320">
        <f>VLOOKUP(E257,RUOLO!$A$1:$B$6,2,FALSE)</f>
        <v>0</v>
      </c>
      <c r="G257" s="318" t="s">
        <v>3051</v>
      </c>
      <c r="H257" s="318" t="s">
        <v>3056</v>
      </c>
      <c r="I257" s="320">
        <f>IF(A257=A256,1,0)</f>
        <v>1</v>
      </c>
      <c r="J257" s="320">
        <f>IF(I257=0,-INT(J256-1),J256)</f>
      </c>
    </row>
    <row r="258" spans="1:10" ht="12.75">
      <c r="A258" s="318" t="s">
        <v>106</v>
      </c>
      <c r="B258" s="318" t="s">
        <v>3606</v>
      </c>
      <c r="C258" s="318" t="s">
        <v>3607</v>
      </c>
      <c r="E258" s="318" t="s">
        <v>362</v>
      </c>
      <c r="F258" s="320">
        <f>VLOOKUP(E258,RUOLO!$A$1:$B$6,2,FALSE)</f>
        <v>0</v>
      </c>
      <c r="G258" s="318" t="s">
        <v>3051</v>
      </c>
      <c r="H258" s="318" t="s">
        <v>3056</v>
      </c>
      <c r="I258" s="320">
        <f>IF(A258=A257,1,0)</f>
        <v>1</v>
      </c>
      <c r="J258" s="320">
        <f>IF(I258=0,-INT(J257-1),J257)</f>
      </c>
    </row>
    <row r="259" spans="1:10" ht="12.75">
      <c r="A259" s="318" t="s">
        <v>106</v>
      </c>
      <c r="B259" s="318" t="s">
        <v>3608</v>
      </c>
      <c r="C259" s="318" t="s">
        <v>3609</v>
      </c>
      <c r="E259" s="318" t="s">
        <v>362</v>
      </c>
      <c r="F259" s="320">
        <f>VLOOKUP(E259,RUOLO!$A$1:$B$6,2,FALSE)</f>
        <v>0</v>
      </c>
      <c r="G259" s="318" t="s">
        <v>3051</v>
      </c>
      <c r="H259" s="318" t="s">
        <v>3056</v>
      </c>
      <c r="I259" s="320">
        <f>IF(A259=A258,1,0)</f>
        <v>1</v>
      </c>
      <c r="J259" s="320">
        <f>IF(I259=0,-INT(J258-1),J258)</f>
      </c>
    </row>
    <row r="260" spans="1:10" ht="12.75">
      <c r="A260" s="318" t="s">
        <v>106</v>
      </c>
      <c r="B260" s="318" t="s">
        <v>3610</v>
      </c>
      <c r="C260" s="318" t="s">
        <v>3611</v>
      </c>
      <c r="D260" s="319" t="s">
        <v>3612</v>
      </c>
      <c r="E260" s="318" t="s">
        <v>3050</v>
      </c>
      <c r="F260" s="320" t="str">
        <f>VLOOKUP(E260,RUOLO!$A$1:$B$6,2,FALSE)</f>
        <v>02-MANDATARIA</v>
      </c>
      <c r="G260" s="318" t="s">
        <v>3051</v>
      </c>
      <c r="H260" s="318" t="s">
        <v>3056</v>
      </c>
      <c r="I260" s="320">
        <f>IF(A260=A259,1,0)</f>
        <v>1</v>
      </c>
      <c r="J260" s="320">
        <f>IF(I260=0,-INT(J259-1),J259)</f>
      </c>
    </row>
    <row r="261" spans="1:10" ht="12.75">
      <c r="A261" s="318" t="s">
        <v>106</v>
      </c>
      <c r="B261" s="318" t="s">
        <v>3613</v>
      </c>
      <c r="C261" s="318" t="s">
        <v>3614</v>
      </c>
      <c r="D261" s="319" t="s">
        <v>3612</v>
      </c>
      <c r="E261" s="318" t="s">
        <v>3049</v>
      </c>
      <c r="F261" s="320" t="str">
        <f>VLOOKUP(E261,RUOLO!$A$1:$B$6,2,FALSE)</f>
        <v>01-MANDANTE</v>
      </c>
      <c r="G261" s="318" t="s">
        <v>3051</v>
      </c>
      <c r="H261" s="318" t="s">
        <v>3056</v>
      </c>
      <c r="I261" s="320">
        <f>IF(A261=A260,1,0)</f>
        <v>1</v>
      </c>
      <c r="J261" s="320">
        <f>IF(I261=0,-INT(J260-1),J260)</f>
      </c>
    </row>
    <row r="262" spans="1:10" ht="12.75">
      <c r="A262" s="318" t="s">
        <v>106</v>
      </c>
      <c r="B262" s="318" t="s">
        <v>3615</v>
      </c>
      <c r="C262" s="318" t="s">
        <v>3616</v>
      </c>
      <c r="E262" s="318" t="s">
        <v>362</v>
      </c>
      <c r="F262" s="320">
        <f>VLOOKUP(E262,RUOLO!$A$1:$B$6,2,FALSE)</f>
        <v>0</v>
      </c>
      <c r="G262" s="318" t="s">
        <v>3051</v>
      </c>
      <c r="H262" s="318" t="s">
        <v>3056</v>
      </c>
      <c r="I262" s="320">
        <f>IF(A262=A261,1,0)</f>
        <v>1</v>
      </c>
      <c r="J262" s="320">
        <f>IF(I262=0,-INT(J261-1),J261)</f>
      </c>
    </row>
    <row r="263" spans="1:10" ht="12.75">
      <c r="A263" s="318" t="s">
        <v>106</v>
      </c>
      <c r="B263" s="318" t="s">
        <v>3617</v>
      </c>
      <c r="C263" s="318" t="s">
        <v>3618</v>
      </c>
      <c r="E263" s="318" t="s">
        <v>362</v>
      </c>
      <c r="F263" s="320">
        <f>VLOOKUP(E263,RUOLO!$A$1:$B$6,2,FALSE)</f>
        <v>0</v>
      </c>
      <c r="G263" s="318" t="s">
        <v>3051</v>
      </c>
      <c r="H263" s="318" t="s">
        <v>3056</v>
      </c>
      <c r="I263" s="320">
        <f>IF(A263=A262,1,0)</f>
        <v>1</v>
      </c>
      <c r="J263" s="320">
        <f>IF(I263=0,-INT(J262-1),J262)</f>
      </c>
    </row>
    <row r="264" spans="1:10" ht="12.75">
      <c r="A264" s="318" t="s">
        <v>106</v>
      </c>
      <c r="B264" s="318" t="s">
        <v>3619</v>
      </c>
      <c r="C264" s="318" t="s">
        <v>3620</v>
      </c>
      <c r="E264" s="318" t="s">
        <v>362</v>
      </c>
      <c r="F264" s="320">
        <f>VLOOKUP(E264,RUOLO!$A$1:$B$6,2,FALSE)</f>
        <v>0</v>
      </c>
      <c r="G264" s="318" t="s">
        <v>3051</v>
      </c>
      <c r="H264" s="318" t="s">
        <v>3056</v>
      </c>
      <c r="I264" s="320">
        <f>IF(A264=A263,1,0)</f>
        <v>1</v>
      </c>
      <c r="J264" s="320">
        <f>IF(I264=0,-INT(J263-1),J263)</f>
      </c>
    </row>
    <row r="265" spans="1:10" ht="12.75">
      <c r="A265" s="318" t="s">
        <v>106</v>
      </c>
      <c r="B265" s="318" t="s">
        <v>3621</v>
      </c>
      <c r="C265" s="318" t="s">
        <v>3622</v>
      </c>
      <c r="E265" s="318" t="s">
        <v>362</v>
      </c>
      <c r="F265" s="320">
        <f>VLOOKUP(E265,RUOLO!$A$1:$B$6,2,FALSE)</f>
        <v>0</v>
      </c>
      <c r="G265" s="318" t="s">
        <v>3051</v>
      </c>
      <c r="H265" s="318" t="s">
        <v>3056</v>
      </c>
      <c r="I265" s="320">
        <f>IF(A265=A264,1,0)</f>
        <v>1</v>
      </c>
      <c r="J265" s="320">
        <f>IF(I265=0,-INT(J264-1),J264)</f>
      </c>
    </row>
    <row r="266" spans="1:10" ht="12.75">
      <c r="A266" s="318" t="s">
        <v>106</v>
      </c>
      <c r="B266" s="318" t="s">
        <v>3623</v>
      </c>
      <c r="C266" s="318" t="s">
        <v>3624</v>
      </c>
      <c r="E266" s="318" t="s">
        <v>362</v>
      </c>
      <c r="F266" s="320">
        <f>VLOOKUP(E266,RUOLO!$A$1:$B$6,2,FALSE)</f>
        <v>0</v>
      </c>
      <c r="G266" s="318" t="s">
        <v>3051</v>
      </c>
      <c r="H266" s="318" t="s">
        <v>3056</v>
      </c>
      <c r="I266" s="320">
        <f>IF(A266=A265,1,0)</f>
        <v>1</v>
      </c>
      <c r="J266" s="320">
        <f>IF(I266=0,-INT(J265-1),J265)</f>
      </c>
    </row>
    <row r="267" spans="1:10" ht="12.75">
      <c r="A267" s="318" t="s">
        <v>106</v>
      </c>
      <c r="B267" s="318" t="s">
        <v>3625</v>
      </c>
      <c r="C267" s="318" t="s">
        <v>3626</v>
      </c>
      <c r="E267" s="318" t="s">
        <v>362</v>
      </c>
      <c r="F267" s="320">
        <f>VLOOKUP(E267,RUOLO!$A$1:$B$6,2,FALSE)</f>
        <v>0</v>
      </c>
      <c r="G267" s="318" t="s">
        <v>3051</v>
      </c>
      <c r="H267" s="318" t="s">
        <v>3056</v>
      </c>
      <c r="I267" s="320">
        <f>IF(A267=A266,1,0)</f>
        <v>1</v>
      </c>
      <c r="J267" s="320">
        <f>IF(I267=0,-INT(J266-1),J266)</f>
      </c>
    </row>
    <row r="268" spans="1:10" ht="12.75">
      <c r="A268" s="318" t="s">
        <v>106</v>
      </c>
      <c r="B268" s="318" t="s">
        <v>3627</v>
      </c>
      <c r="C268" s="318" t="s">
        <v>3628</v>
      </c>
      <c r="E268" s="318" t="s">
        <v>362</v>
      </c>
      <c r="F268" s="320">
        <f>VLOOKUP(E268,RUOLO!$A$1:$B$6,2,FALSE)</f>
        <v>0</v>
      </c>
      <c r="G268" s="318" t="s">
        <v>3051</v>
      </c>
      <c r="H268" s="318" t="s">
        <v>3056</v>
      </c>
      <c r="I268" s="320">
        <f>IF(A268=A267,1,0)</f>
        <v>1</v>
      </c>
      <c r="J268" s="320">
        <f>IF(I268=0,-INT(J267-1),J267)</f>
      </c>
    </row>
    <row r="269" spans="1:10" ht="12.75">
      <c r="A269" s="318" t="s">
        <v>106</v>
      </c>
      <c r="B269" s="318" t="s">
        <v>3629</v>
      </c>
      <c r="C269" s="318" t="s">
        <v>3630</v>
      </c>
      <c r="E269" s="318" t="s">
        <v>362</v>
      </c>
      <c r="F269" s="320">
        <f>VLOOKUP(E269,RUOLO!$A$1:$B$6,2,FALSE)</f>
        <v>0</v>
      </c>
      <c r="G269" s="318" t="s">
        <v>3051</v>
      </c>
      <c r="H269" s="318" t="s">
        <v>3056</v>
      </c>
      <c r="I269" s="320">
        <f>IF(A269=A268,1,0)</f>
        <v>1</v>
      </c>
      <c r="J269" s="320">
        <f>IF(I269=0,-INT(J268-1),J268)</f>
      </c>
    </row>
    <row r="270" spans="1:10" ht="12.75">
      <c r="A270" s="318" t="s">
        <v>106</v>
      </c>
      <c r="B270" s="318" t="s">
        <v>3631</v>
      </c>
      <c r="C270" s="318" t="s">
        <v>3632</v>
      </c>
      <c r="D270" s="319" t="s">
        <v>3633</v>
      </c>
      <c r="E270" s="318" t="s">
        <v>3050</v>
      </c>
      <c r="F270" s="320" t="str">
        <f>VLOOKUP(E270,RUOLO!$A$1:$B$6,2,FALSE)</f>
        <v>02-MANDATARIA</v>
      </c>
      <c r="G270" s="318" t="s">
        <v>3051</v>
      </c>
      <c r="H270" s="318" t="s">
        <v>3056</v>
      </c>
      <c r="I270" s="320">
        <f>IF(A270=A269,1,0)</f>
        <v>1</v>
      </c>
      <c r="J270" s="320">
        <f>IF(I270=0,-INT(J269-1),J269)</f>
      </c>
    </row>
    <row r="271" spans="1:10" ht="12.75">
      <c r="A271" s="318" t="s">
        <v>106</v>
      </c>
      <c r="B271" s="318" t="s">
        <v>3634</v>
      </c>
      <c r="C271" s="318" t="s">
        <v>3635</v>
      </c>
      <c r="D271" s="319" t="s">
        <v>3633</v>
      </c>
      <c r="E271" s="318" t="s">
        <v>3049</v>
      </c>
      <c r="F271" s="320" t="str">
        <f>VLOOKUP(E271,RUOLO!$A$1:$B$6,2,FALSE)</f>
        <v>01-MANDANTE</v>
      </c>
      <c r="G271" s="318" t="s">
        <v>3051</v>
      </c>
      <c r="H271" s="318" t="s">
        <v>3056</v>
      </c>
      <c r="I271" s="320">
        <f>IF(A271=A270,1,0)</f>
        <v>1</v>
      </c>
      <c r="J271" s="320">
        <f>IF(I271=0,-INT(J270-1),J270)</f>
      </c>
    </row>
    <row r="272" spans="1:10" ht="12.75">
      <c r="A272" s="318" t="s">
        <v>106</v>
      </c>
      <c r="B272" s="318" t="s">
        <v>3636</v>
      </c>
      <c r="C272" s="318" t="s">
        <v>3637</v>
      </c>
      <c r="E272" s="318" t="s">
        <v>362</v>
      </c>
      <c r="F272" s="320">
        <f>VLOOKUP(E272,RUOLO!$A$1:$B$6,2,FALSE)</f>
        <v>0</v>
      </c>
      <c r="G272" s="318" t="s">
        <v>3051</v>
      </c>
      <c r="H272" s="318" t="s">
        <v>3056</v>
      </c>
      <c r="I272" s="320">
        <f>IF(A272=A271,1,0)</f>
        <v>1</v>
      </c>
      <c r="J272" s="320">
        <f>IF(I272=0,-INT(J271-1),J271)</f>
      </c>
    </row>
    <row r="273" spans="1:10" ht="12.75">
      <c r="A273" s="318" t="s">
        <v>106</v>
      </c>
      <c r="B273" s="318" t="s">
        <v>3638</v>
      </c>
      <c r="C273" s="318" t="s">
        <v>3639</v>
      </c>
      <c r="E273" s="318" t="s">
        <v>362</v>
      </c>
      <c r="F273" s="320">
        <f>VLOOKUP(E273,RUOLO!$A$1:$B$6,2,FALSE)</f>
        <v>0</v>
      </c>
      <c r="G273" s="318" t="s">
        <v>3051</v>
      </c>
      <c r="H273" s="318" t="s">
        <v>3056</v>
      </c>
      <c r="I273" s="320">
        <f>IF(A273=A272,1,0)</f>
        <v>1</v>
      </c>
      <c r="J273" s="320">
        <f>IF(I273=0,-INT(J272-1),J272)</f>
      </c>
    </row>
    <row r="274" spans="1:10" ht="12.75">
      <c r="A274" s="318" t="s">
        <v>106</v>
      </c>
      <c r="B274" s="318" t="s">
        <v>3640</v>
      </c>
      <c r="C274" s="318" t="s">
        <v>3641</v>
      </c>
      <c r="E274" s="318" t="s">
        <v>362</v>
      </c>
      <c r="F274" s="320">
        <f>VLOOKUP(E274,RUOLO!$A$1:$B$6,2,FALSE)</f>
        <v>0</v>
      </c>
      <c r="G274" s="318" t="s">
        <v>3051</v>
      </c>
      <c r="H274" s="318" t="s">
        <v>3056</v>
      </c>
      <c r="I274" s="320">
        <f>IF(A274=A273,1,0)</f>
        <v>1</v>
      </c>
      <c r="J274" s="320">
        <f>IF(I274=0,-INT(J273-1),J273)</f>
      </c>
    </row>
    <row r="275" spans="1:10" ht="12.75">
      <c r="A275" s="318" t="s">
        <v>106</v>
      </c>
      <c r="B275" s="318" t="s">
        <v>3642</v>
      </c>
      <c r="C275" s="318" t="s">
        <v>3643</v>
      </c>
      <c r="E275" s="318" t="s">
        <v>362</v>
      </c>
      <c r="F275" s="320">
        <f>VLOOKUP(E275,RUOLO!$A$1:$B$6,2,FALSE)</f>
        <v>0</v>
      </c>
      <c r="G275" s="318" t="s">
        <v>3051</v>
      </c>
      <c r="H275" s="318" t="s">
        <v>3056</v>
      </c>
      <c r="I275" s="320">
        <f>IF(A275=A274,1,0)</f>
        <v>1</v>
      </c>
      <c r="J275" s="320">
        <f>IF(I275=0,-INT(J274-1),J274)</f>
      </c>
    </row>
    <row r="276" spans="1:10" ht="12.75">
      <c r="A276" s="318" t="s">
        <v>106</v>
      </c>
      <c r="B276" s="318" t="s">
        <v>3644</v>
      </c>
      <c r="C276" s="318" t="s">
        <v>3645</v>
      </c>
      <c r="D276" s="319" t="s">
        <v>3646</v>
      </c>
      <c r="E276" s="318" t="s">
        <v>3050</v>
      </c>
      <c r="F276" s="320" t="str">
        <f>VLOOKUP(E276,RUOLO!$A$1:$B$6,2,FALSE)</f>
        <v>02-MANDATARIA</v>
      </c>
      <c r="G276" s="318" t="s">
        <v>3051</v>
      </c>
      <c r="H276" s="318" t="s">
        <v>3056</v>
      </c>
      <c r="I276" s="320">
        <f>IF(A276=A275,1,0)</f>
        <v>1</v>
      </c>
      <c r="J276" s="320">
        <f>IF(I276=0,-INT(J275-1),J275)</f>
      </c>
    </row>
    <row r="277" spans="1:10" ht="12.75">
      <c r="A277" s="318" t="s">
        <v>106</v>
      </c>
      <c r="B277" s="318" t="s">
        <v>3647</v>
      </c>
      <c r="C277" s="318" t="s">
        <v>3648</v>
      </c>
      <c r="D277" s="319" t="s">
        <v>3646</v>
      </c>
      <c r="E277" s="318" t="s">
        <v>3049</v>
      </c>
      <c r="F277" s="320" t="str">
        <f>VLOOKUP(E277,RUOLO!$A$1:$B$6,2,FALSE)</f>
        <v>01-MANDANTE</v>
      </c>
      <c r="G277" s="318" t="s">
        <v>3051</v>
      </c>
      <c r="H277" s="318" t="s">
        <v>3056</v>
      </c>
      <c r="I277" s="320">
        <f>IF(A277=A276,1,0)</f>
        <v>1</v>
      </c>
      <c r="J277" s="320">
        <f>IF(I277=0,-INT(J276-1),J276)</f>
      </c>
    </row>
    <row r="278" spans="1:10" ht="12.75">
      <c r="A278" s="318" t="s">
        <v>106</v>
      </c>
      <c r="B278" s="318" t="s">
        <v>3649</v>
      </c>
      <c r="C278" s="318" t="s">
        <v>3650</v>
      </c>
      <c r="D278" s="319" t="s">
        <v>3646</v>
      </c>
      <c r="E278" s="318" t="s">
        <v>3049</v>
      </c>
      <c r="F278" s="320" t="str">
        <f>VLOOKUP(E278,RUOLO!$A$1:$B$6,2,FALSE)</f>
        <v>01-MANDANTE</v>
      </c>
      <c r="G278" s="318" t="s">
        <v>3051</v>
      </c>
      <c r="H278" s="318" t="s">
        <v>3056</v>
      </c>
      <c r="I278" s="320">
        <f>IF(A278=A277,1,0)</f>
        <v>1</v>
      </c>
      <c r="J278" s="320">
        <f>IF(I278=0,-INT(J277-1),J277)</f>
      </c>
    </row>
    <row r="279" spans="1:10" ht="12.75">
      <c r="A279" s="318" t="s">
        <v>106</v>
      </c>
      <c r="B279" s="318" t="s">
        <v>3651</v>
      </c>
      <c r="C279" s="318" t="s">
        <v>3652</v>
      </c>
      <c r="D279" s="319" t="s">
        <v>3653</v>
      </c>
      <c r="E279" s="318" t="s">
        <v>3050</v>
      </c>
      <c r="F279" s="320" t="str">
        <f>VLOOKUP(E279,RUOLO!$A$1:$B$6,2,FALSE)</f>
        <v>02-MANDATARIA</v>
      </c>
      <c r="G279" s="318" t="s">
        <v>3051</v>
      </c>
      <c r="H279" s="318" t="s">
        <v>3056</v>
      </c>
      <c r="I279" s="320">
        <f>IF(A279=A278,1,0)</f>
        <v>1</v>
      </c>
      <c r="J279" s="320">
        <f>IF(I279=0,-INT(J278-1),J278)</f>
      </c>
    </row>
    <row r="280" spans="1:10" ht="12.75">
      <c r="A280" s="318" t="s">
        <v>106</v>
      </c>
      <c r="B280" s="318" t="s">
        <v>3654</v>
      </c>
      <c r="C280" s="318" t="s">
        <v>3655</v>
      </c>
      <c r="D280" s="319" t="s">
        <v>3653</v>
      </c>
      <c r="E280" s="318" t="s">
        <v>3049</v>
      </c>
      <c r="F280" s="320" t="str">
        <f>VLOOKUP(E280,RUOLO!$A$1:$B$6,2,FALSE)</f>
        <v>01-MANDANTE</v>
      </c>
      <c r="G280" s="318" t="s">
        <v>3051</v>
      </c>
      <c r="H280" s="318" t="s">
        <v>3056</v>
      </c>
      <c r="I280" s="320">
        <f>IF(A280=A279,1,0)</f>
        <v>1</v>
      </c>
      <c r="J280" s="320">
        <f>IF(I280=0,-INT(J279-1),J279)</f>
      </c>
    </row>
    <row r="281" spans="1:10" ht="12.75">
      <c r="A281" s="318" t="s">
        <v>106</v>
      </c>
      <c r="B281" s="318" t="s">
        <v>3656</v>
      </c>
      <c r="C281" s="318" t="s">
        <v>3657</v>
      </c>
      <c r="D281" s="319" t="s">
        <v>3653</v>
      </c>
      <c r="E281" s="318" t="s">
        <v>3049</v>
      </c>
      <c r="F281" s="320" t="str">
        <f>VLOOKUP(E281,RUOLO!$A$1:$B$6,2,FALSE)</f>
        <v>01-MANDANTE</v>
      </c>
      <c r="G281" s="318" t="s">
        <v>3051</v>
      </c>
      <c r="H281" s="318" t="s">
        <v>3056</v>
      </c>
      <c r="I281" s="320">
        <f>IF(A281=A280,1,0)</f>
        <v>1</v>
      </c>
      <c r="J281" s="320">
        <f>IF(I281=0,-INT(J280-1),J280)</f>
      </c>
    </row>
    <row r="282" spans="1:10" ht="12.75">
      <c r="A282" s="318" t="s">
        <v>106</v>
      </c>
      <c r="B282" s="318" t="s">
        <v>3658</v>
      </c>
      <c r="C282" s="318" t="s">
        <v>3659</v>
      </c>
      <c r="E282" s="318" t="s">
        <v>362</v>
      </c>
      <c r="F282" s="320">
        <f>VLOOKUP(E282,RUOLO!$A$1:$B$6,2,FALSE)</f>
        <v>0</v>
      </c>
      <c r="G282" s="318" t="s">
        <v>3051</v>
      </c>
      <c r="H282" s="318" t="s">
        <v>3056</v>
      </c>
      <c r="I282" s="320">
        <f>IF(A282=A281,1,0)</f>
        <v>1</v>
      </c>
      <c r="J282" s="320">
        <f>IF(I282=0,-INT(J281-1),J281)</f>
      </c>
    </row>
    <row r="283" spans="1:10" ht="12.75">
      <c r="A283" s="318" t="s">
        <v>106</v>
      </c>
      <c r="B283" s="318" t="s">
        <v>3660</v>
      </c>
      <c r="C283" s="318" t="s">
        <v>3661</v>
      </c>
      <c r="E283" s="318" t="s">
        <v>362</v>
      </c>
      <c r="F283" s="320">
        <f>VLOOKUP(E283,RUOLO!$A$1:$B$6,2,FALSE)</f>
        <v>0</v>
      </c>
      <c r="G283" s="318" t="s">
        <v>3051</v>
      </c>
      <c r="H283" s="318" t="s">
        <v>3056</v>
      </c>
      <c r="I283" s="320">
        <f>IF(A283=A282,1,0)</f>
        <v>1</v>
      </c>
      <c r="J283" s="320">
        <f>IF(I283=0,-INT(J282-1),J282)</f>
      </c>
    </row>
    <row r="284" spans="1:10" ht="12.75">
      <c r="A284" s="318" t="s">
        <v>106</v>
      </c>
      <c r="B284" s="318" t="s">
        <v>3662</v>
      </c>
      <c r="C284" s="318" t="s">
        <v>3663</v>
      </c>
      <c r="E284" s="318" t="s">
        <v>362</v>
      </c>
      <c r="F284" s="320">
        <f>VLOOKUP(E284,RUOLO!$A$1:$B$6,2,FALSE)</f>
        <v>0</v>
      </c>
      <c r="G284" s="318" t="s">
        <v>3051</v>
      </c>
      <c r="H284" s="318" t="s">
        <v>3056</v>
      </c>
      <c r="I284" s="320">
        <f>IF(A284=A283,1,0)</f>
        <v>1</v>
      </c>
      <c r="J284" s="320">
        <f>IF(I284=0,-INT(J283-1),J283)</f>
      </c>
    </row>
    <row r="285" spans="1:10" ht="12.75">
      <c r="A285" s="318" t="s">
        <v>106</v>
      </c>
      <c r="B285" s="318" t="s">
        <v>3664</v>
      </c>
      <c r="C285" s="318" t="s">
        <v>3665</v>
      </c>
      <c r="E285" s="318" t="s">
        <v>362</v>
      </c>
      <c r="F285" s="320">
        <f>VLOOKUP(E285,RUOLO!$A$1:$B$6,2,FALSE)</f>
        <v>0</v>
      </c>
      <c r="G285" s="318" t="s">
        <v>3051</v>
      </c>
      <c r="H285" s="318" t="s">
        <v>3056</v>
      </c>
      <c r="I285" s="320">
        <f>IF(A285=A284,1,0)</f>
        <v>1</v>
      </c>
      <c r="J285" s="320">
        <f>IF(I285=0,-INT(J284-1),J284)</f>
      </c>
    </row>
    <row r="286" spans="1:10" ht="12.75">
      <c r="A286" s="318" t="s">
        <v>106</v>
      </c>
      <c r="B286" s="318" t="s">
        <v>3666</v>
      </c>
      <c r="C286" s="318" t="s">
        <v>3667</v>
      </c>
      <c r="E286" s="318" t="s">
        <v>362</v>
      </c>
      <c r="F286" s="320">
        <f>VLOOKUP(E286,RUOLO!$A$1:$B$6,2,FALSE)</f>
        <v>0</v>
      </c>
      <c r="G286" s="318" t="s">
        <v>3051</v>
      </c>
      <c r="H286" s="318" t="s">
        <v>3056</v>
      </c>
      <c r="I286" s="320">
        <f>IF(A286=A285,1,0)</f>
        <v>1</v>
      </c>
      <c r="J286" s="320">
        <f>IF(I286=0,-INT(J285-1),J285)</f>
      </c>
    </row>
    <row r="287" spans="1:10" ht="12.75">
      <c r="A287" s="318" t="s">
        <v>106</v>
      </c>
      <c r="B287" s="318" t="s">
        <v>3668</v>
      </c>
      <c r="C287" s="318" t="s">
        <v>3669</v>
      </c>
      <c r="D287" s="319" t="s">
        <v>3670</v>
      </c>
      <c r="E287" s="318" t="s">
        <v>3050</v>
      </c>
      <c r="F287" s="320" t="str">
        <f>VLOOKUP(E287,RUOLO!$A$1:$B$6,2,FALSE)</f>
        <v>02-MANDATARIA</v>
      </c>
      <c r="G287" s="318" t="s">
        <v>3051</v>
      </c>
      <c r="H287" s="318" t="s">
        <v>3056</v>
      </c>
      <c r="I287" s="320">
        <f>IF(A287=A286,1,0)</f>
        <v>1</v>
      </c>
      <c r="J287" s="320">
        <f>IF(I287=0,-INT(J286-1),J286)</f>
      </c>
    </row>
    <row r="288" spans="1:10" ht="12.75">
      <c r="A288" s="318" t="s">
        <v>106</v>
      </c>
      <c r="B288" s="318" t="s">
        <v>3671</v>
      </c>
      <c r="C288" s="318" t="s">
        <v>3672</v>
      </c>
      <c r="D288" s="319" t="s">
        <v>3670</v>
      </c>
      <c r="E288" s="318" t="s">
        <v>3049</v>
      </c>
      <c r="F288" s="320" t="str">
        <f>VLOOKUP(E288,RUOLO!$A$1:$B$6,2,FALSE)</f>
        <v>01-MANDANTE</v>
      </c>
      <c r="G288" s="318" t="s">
        <v>3051</v>
      </c>
      <c r="H288" s="318" t="s">
        <v>3056</v>
      </c>
      <c r="I288" s="320">
        <f>IF(A288=A287,1,0)</f>
        <v>1</v>
      </c>
      <c r="J288" s="320">
        <f>IF(I288=0,-INT(J287-1),J287)</f>
      </c>
    </row>
    <row r="289" spans="1:10" ht="12.75">
      <c r="A289" s="318" t="s">
        <v>106</v>
      </c>
      <c r="B289" s="318" t="s">
        <v>3673</v>
      </c>
      <c r="C289" s="318" t="s">
        <v>3674</v>
      </c>
      <c r="E289" s="318" t="s">
        <v>362</v>
      </c>
      <c r="F289" s="320">
        <f>VLOOKUP(E289,RUOLO!$A$1:$B$6,2,FALSE)</f>
        <v>0</v>
      </c>
      <c r="G289" s="318" t="s">
        <v>3051</v>
      </c>
      <c r="H289" s="318" t="s">
        <v>3056</v>
      </c>
      <c r="I289" s="320">
        <f>IF(A289=A288,1,0)</f>
        <v>1</v>
      </c>
      <c r="J289" s="320">
        <f>IF(I289=0,-INT(J288-1),J288)</f>
      </c>
    </row>
    <row r="290" spans="1:10" ht="12.75">
      <c r="A290" s="318" t="s">
        <v>106</v>
      </c>
      <c r="B290" s="318" t="s">
        <v>3675</v>
      </c>
      <c r="C290" s="318" t="s">
        <v>3676</v>
      </c>
      <c r="E290" s="318" t="s">
        <v>362</v>
      </c>
      <c r="F290" s="320">
        <f>VLOOKUP(E290,RUOLO!$A$1:$B$6,2,FALSE)</f>
        <v>0</v>
      </c>
      <c r="G290" s="318" t="s">
        <v>3051</v>
      </c>
      <c r="H290" s="318" t="s">
        <v>3056</v>
      </c>
      <c r="I290" s="320">
        <f>IF(A290=A289,1,0)</f>
        <v>1</v>
      </c>
      <c r="J290" s="320">
        <f>IF(I290=0,-INT(J289-1),J289)</f>
      </c>
    </row>
    <row r="291" spans="1:10" ht="12.75">
      <c r="A291" s="318" t="s">
        <v>106</v>
      </c>
      <c r="B291" s="318" t="s">
        <v>3677</v>
      </c>
      <c r="C291" s="318" t="s">
        <v>3678</v>
      </c>
      <c r="E291" s="318" t="s">
        <v>362</v>
      </c>
      <c r="F291" s="320">
        <f>VLOOKUP(E291,RUOLO!$A$1:$B$6,2,FALSE)</f>
        <v>0</v>
      </c>
      <c r="G291" s="318" t="s">
        <v>3051</v>
      </c>
      <c r="H291" s="318" t="s">
        <v>3056</v>
      </c>
      <c r="I291" s="320">
        <f>IF(A291=A290,1,0)</f>
        <v>1</v>
      </c>
      <c r="J291" s="320">
        <f>IF(I291=0,-INT(J290-1),J290)</f>
      </c>
    </row>
    <row r="292" spans="1:10" ht="12.75">
      <c r="A292" s="318" t="s">
        <v>106</v>
      </c>
      <c r="B292" s="318" t="s">
        <v>3679</v>
      </c>
      <c r="C292" s="318" t="s">
        <v>3680</v>
      </c>
      <c r="E292" s="318" t="s">
        <v>362</v>
      </c>
      <c r="F292" s="320">
        <f>VLOOKUP(E292,RUOLO!$A$1:$B$6,2,FALSE)</f>
        <v>0</v>
      </c>
      <c r="G292" s="318" t="s">
        <v>3051</v>
      </c>
      <c r="H292" s="318" t="s">
        <v>3056</v>
      </c>
      <c r="I292" s="320">
        <f>IF(A292=A291,1,0)</f>
        <v>1</v>
      </c>
      <c r="J292" s="320">
        <f>IF(I292=0,-INT(J291-1),J291)</f>
      </c>
    </row>
    <row r="293" spans="1:10" ht="12.75">
      <c r="A293" s="318" t="s">
        <v>106</v>
      </c>
      <c r="B293" s="318" t="s">
        <v>3681</v>
      </c>
      <c r="C293" s="318" t="s">
        <v>3682</v>
      </c>
      <c r="E293" s="318" t="s">
        <v>362</v>
      </c>
      <c r="F293" s="320">
        <f>VLOOKUP(E293,RUOLO!$A$1:$B$6,2,FALSE)</f>
        <v>0</v>
      </c>
      <c r="G293" s="318" t="s">
        <v>3051</v>
      </c>
      <c r="H293" s="318" t="s">
        <v>3056</v>
      </c>
      <c r="I293" s="320">
        <f>IF(A293=A292,1,0)</f>
        <v>1</v>
      </c>
      <c r="J293" s="320">
        <f>IF(I293=0,-INT(J292-1),J292)</f>
      </c>
    </row>
    <row r="294" spans="1:10" ht="12.75">
      <c r="A294" s="318" t="s">
        <v>106</v>
      </c>
      <c r="B294" s="318" t="s">
        <v>3683</v>
      </c>
      <c r="C294" s="318" t="s">
        <v>3684</v>
      </c>
      <c r="E294" s="318" t="s">
        <v>362</v>
      </c>
      <c r="F294" s="320">
        <f>VLOOKUP(E294,RUOLO!$A$1:$B$6,2,FALSE)</f>
        <v>0</v>
      </c>
      <c r="G294" s="318" t="s">
        <v>3051</v>
      </c>
      <c r="H294" s="318" t="s">
        <v>3056</v>
      </c>
      <c r="I294" s="320">
        <f>IF(A294=A293,1,0)</f>
        <v>1</v>
      </c>
      <c r="J294" s="320">
        <f>IF(I294=0,-INT(J293-1),J293)</f>
      </c>
    </row>
    <row r="295" spans="1:10" ht="12.75">
      <c r="A295" s="318" t="s">
        <v>106</v>
      </c>
      <c r="B295" s="318" t="s">
        <v>3685</v>
      </c>
      <c r="C295" s="318" t="s">
        <v>3686</v>
      </c>
      <c r="E295" s="318" t="s">
        <v>362</v>
      </c>
      <c r="F295" s="320">
        <f>VLOOKUP(E295,RUOLO!$A$1:$B$6,2,FALSE)</f>
        <v>0</v>
      </c>
      <c r="G295" s="318" t="s">
        <v>3051</v>
      </c>
      <c r="H295" s="318" t="s">
        <v>3056</v>
      </c>
      <c r="I295" s="320">
        <f>IF(A295=A294,1,0)</f>
        <v>1</v>
      </c>
      <c r="J295" s="320">
        <f>IF(I295=0,-INT(J294-1),J294)</f>
      </c>
    </row>
    <row r="296" spans="1:10" ht="12.75">
      <c r="A296" s="318" t="s">
        <v>106</v>
      </c>
      <c r="B296" s="318" t="s">
        <v>3687</v>
      </c>
      <c r="C296" s="318" t="s">
        <v>3688</v>
      </c>
      <c r="E296" s="318" t="s">
        <v>362</v>
      </c>
      <c r="F296" s="320">
        <f>VLOOKUP(E296,RUOLO!$A$1:$B$6,2,FALSE)</f>
        <v>0</v>
      </c>
      <c r="G296" s="318" t="s">
        <v>3051</v>
      </c>
      <c r="H296" s="318" t="s">
        <v>3056</v>
      </c>
      <c r="I296" s="320">
        <f>IF(A296=A295,1,0)</f>
        <v>1</v>
      </c>
      <c r="J296" s="320">
        <f>IF(I296=0,-INT(J295-1),J295)</f>
      </c>
    </row>
    <row r="297" spans="1:10" ht="12.75">
      <c r="A297" s="318" t="s">
        <v>106</v>
      </c>
      <c r="B297" s="318" t="s">
        <v>3689</v>
      </c>
      <c r="C297" s="318" t="s">
        <v>3690</v>
      </c>
      <c r="D297" s="319" t="s">
        <v>3691</v>
      </c>
      <c r="E297" s="318" t="s">
        <v>3050</v>
      </c>
      <c r="F297" s="320" t="str">
        <f>VLOOKUP(E297,RUOLO!$A$1:$B$6,2,FALSE)</f>
        <v>02-MANDATARIA</v>
      </c>
      <c r="G297" s="318" t="s">
        <v>3051</v>
      </c>
      <c r="H297" s="318" t="s">
        <v>3056</v>
      </c>
      <c r="I297" s="320">
        <f>IF(A297=A296,1,0)</f>
        <v>1</v>
      </c>
      <c r="J297" s="320">
        <f>IF(I297=0,-INT(J296-1),J296)</f>
      </c>
    </row>
    <row r="298" spans="1:10" ht="12.75">
      <c r="A298" s="318" t="s">
        <v>106</v>
      </c>
      <c r="B298" s="318" t="s">
        <v>3692</v>
      </c>
      <c r="C298" s="318" t="s">
        <v>3693</v>
      </c>
      <c r="D298" s="319" t="s">
        <v>3691</v>
      </c>
      <c r="E298" s="318" t="s">
        <v>3049</v>
      </c>
      <c r="F298" s="320" t="str">
        <f>VLOOKUP(E298,RUOLO!$A$1:$B$6,2,FALSE)</f>
        <v>01-MANDANTE</v>
      </c>
      <c r="G298" s="318" t="s">
        <v>3051</v>
      </c>
      <c r="H298" s="318" t="s">
        <v>3056</v>
      </c>
      <c r="I298" s="320">
        <f>IF(A298=A297,1,0)</f>
        <v>1</v>
      </c>
      <c r="J298" s="320">
        <f>IF(I298=0,-INT(J297-1),J297)</f>
      </c>
    </row>
    <row r="299" spans="1:10" ht="12.75">
      <c r="A299" s="318" t="s">
        <v>106</v>
      </c>
      <c r="B299" s="318" t="s">
        <v>3694</v>
      </c>
      <c r="C299" s="318" t="s">
        <v>3695</v>
      </c>
      <c r="E299" s="318" t="s">
        <v>362</v>
      </c>
      <c r="F299" s="320">
        <f>VLOOKUP(E299,RUOLO!$A$1:$B$6,2,FALSE)</f>
        <v>0</v>
      </c>
      <c r="G299" s="318" t="s">
        <v>3051</v>
      </c>
      <c r="H299" s="318" t="s">
        <v>3056</v>
      </c>
      <c r="I299" s="320">
        <f>IF(A299=A298,1,0)</f>
        <v>1</v>
      </c>
      <c r="J299" s="320">
        <f>IF(I299=0,-INT(J298-1),J298)</f>
      </c>
    </row>
    <row r="300" spans="1:10" ht="12.75">
      <c r="A300" s="318" t="s">
        <v>106</v>
      </c>
      <c r="B300" s="318" t="s">
        <v>3696</v>
      </c>
      <c r="C300" s="318" t="s">
        <v>3697</v>
      </c>
      <c r="E300" s="318" t="s">
        <v>362</v>
      </c>
      <c r="F300" s="320">
        <f>VLOOKUP(E300,RUOLO!$A$1:$B$6,2,FALSE)</f>
        <v>0</v>
      </c>
      <c r="G300" s="318" t="s">
        <v>3051</v>
      </c>
      <c r="H300" s="318" t="s">
        <v>3056</v>
      </c>
      <c r="I300" s="320">
        <f>IF(A300=A299,1,0)</f>
        <v>1</v>
      </c>
      <c r="J300" s="320">
        <f>IF(I300=0,-INT(J299-1),J299)</f>
      </c>
    </row>
    <row r="301" spans="1:10" ht="12.75">
      <c r="A301" s="318" t="s">
        <v>106</v>
      </c>
      <c r="B301" s="318" t="s">
        <v>3698</v>
      </c>
      <c r="C301" s="318" t="s">
        <v>3699</v>
      </c>
      <c r="E301" s="318" t="s">
        <v>362</v>
      </c>
      <c r="F301" s="320">
        <f>VLOOKUP(E301,RUOLO!$A$1:$B$6,2,FALSE)</f>
        <v>0</v>
      </c>
      <c r="G301" s="318" t="s">
        <v>3051</v>
      </c>
      <c r="H301" s="318" t="s">
        <v>3056</v>
      </c>
      <c r="I301" s="320">
        <f>IF(A301=A300,1,0)</f>
        <v>1</v>
      </c>
      <c r="J301" s="320">
        <f>IF(I301=0,-INT(J300-1),J300)</f>
      </c>
    </row>
    <row r="302" spans="1:10" ht="12.75">
      <c r="A302" s="318" t="s">
        <v>106</v>
      </c>
      <c r="B302" s="318" t="s">
        <v>3700</v>
      </c>
      <c r="C302" s="318" t="s">
        <v>3701</v>
      </c>
      <c r="E302" s="318" t="s">
        <v>362</v>
      </c>
      <c r="F302" s="320">
        <f>VLOOKUP(E302,RUOLO!$A$1:$B$6,2,FALSE)</f>
        <v>0</v>
      </c>
      <c r="G302" s="318" t="s">
        <v>3051</v>
      </c>
      <c r="H302" s="318" t="s">
        <v>3056</v>
      </c>
      <c r="I302" s="320">
        <f>IF(A302=A301,1,0)</f>
        <v>1</v>
      </c>
      <c r="J302" s="320">
        <f>IF(I302=0,-INT(J301-1),J301)</f>
      </c>
    </row>
    <row r="303" spans="1:10" ht="12.75">
      <c r="A303" s="318" t="s">
        <v>106</v>
      </c>
      <c r="B303" s="318" t="s">
        <v>3702</v>
      </c>
      <c r="C303" s="318" t="s">
        <v>3703</v>
      </c>
      <c r="E303" s="318" t="s">
        <v>362</v>
      </c>
      <c r="F303" s="320">
        <f>VLOOKUP(E303,RUOLO!$A$1:$B$6,2,FALSE)</f>
        <v>0</v>
      </c>
      <c r="G303" s="318" t="s">
        <v>3051</v>
      </c>
      <c r="H303" s="318" t="s">
        <v>3056</v>
      </c>
      <c r="I303" s="320">
        <f>IF(A303=A302,1,0)</f>
        <v>1</v>
      </c>
      <c r="J303" s="320">
        <f>IF(I303=0,-INT(J302-1),J302)</f>
      </c>
    </row>
    <row r="304" spans="1:10" ht="12.75">
      <c r="A304" s="318" t="s">
        <v>106</v>
      </c>
      <c r="B304" s="318" t="s">
        <v>3704</v>
      </c>
      <c r="C304" s="318" t="s">
        <v>3705</v>
      </c>
      <c r="E304" s="318" t="s">
        <v>362</v>
      </c>
      <c r="F304" s="320">
        <f>VLOOKUP(E304,RUOLO!$A$1:$B$6,2,FALSE)</f>
        <v>0</v>
      </c>
      <c r="G304" s="318" t="s">
        <v>3051</v>
      </c>
      <c r="H304" s="318" t="s">
        <v>3056</v>
      </c>
      <c r="I304" s="320">
        <f>IF(A304=A303,1,0)</f>
        <v>1</v>
      </c>
      <c r="J304" s="320">
        <f>IF(I304=0,-INT(J303-1),J303)</f>
      </c>
    </row>
    <row r="305" spans="1:10" ht="12.75">
      <c r="A305" s="318" t="s">
        <v>106</v>
      </c>
      <c r="B305" s="318" t="s">
        <v>3706</v>
      </c>
      <c r="C305" s="318" t="s">
        <v>3707</v>
      </c>
      <c r="E305" s="318" t="s">
        <v>362</v>
      </c>
      <c r="F305" s="320">
        <f>VLOOKUP(E305,RUOLO!$A$1:$B$6,2,FALSE)</f>
        <v>0</v>
      </c>
      <c r="G305" s="318" t="s">
        <v>3051</v>
      </c>
      <c r="H305" s="318" t="s">
        <v>3056</v>
      </c>
      <c r="I305" s="320">
        <f>IF(A305=A304,1,0)</f>
        <v>1</v>
      </c>
      <c r="J305" s="320">
        <f>IF(I305=0,-INT(J304-1),J304)</f>
      </c>
    </row>
    <row r="306" spans="1:10" ht="12.75">
      <c r="A306" s="318" t="s">
        <v>106</v>
      </c>
      <c r="B306" s="318" t="s">
        <v>3708</v>
      </c>
      <c r="C306" s="318" t="s">
        <v>3709</v>
      </c>
      <c r="E306" s="318" t="s">
        <v>362</v>
      </c>
      <c r="F306" s="320">
        <f>VLOOKUP(E306,RUOLO!$A$1:$B$6,2,FALSE)</f>
        <v>0</v>
      </c>
      <c r="G306" s="318" t="s">
        <v>3051</v>
      </c>
      <c r="H306" s="318" t="s">
        <v>3056</v>
      </c>
      <c r="I306" s="320">
        <f>IF(A306=A305,1,0)</f>
        <v>1</v>
      </c>
      <c r="J306" s="320">
        <f>IF(I306=0,-INT(J305-1),J305)</f>
      </c>
    </row>
    <row r="307" spans="1:10" ht="12.75">
      <c r="A307" s="318" t="s">
        <v>106</v>
      </c>
      <c r="B307" s="318" t="s">
        <v>3710</v>
      </c>
      <c r="C307" s="318" t="s">
        <v>3711</v>
      </c>
      <c r="E307" s="318" t="s">
        <v>362</v>
      </c>
      <c r="F307" s="320">
        <f>VLOOKUP(E307,RUOLO!$A$1:$B$6,2,FALSE)</f>
        <v>0</v>
      </c>
      <c r="G307" s="318" t="s">
        <v>3051</v>
      </c>
      <c r="H307" s="318" t="s">
        <v>3056</v>
      </c>
      <c r="I307" s="320">
        <f>IF(A307=A306,1,0)</f>
        <v>1</v>
      </c>
      <c r="J307" s="320">
        <f>IF(I307=0,-INT(J306-1),J306)</f>
      </c>
    </row>
    <row r="308" spans="1:10" ht="12.75">
      <c r="A308" s="318" t="s">
        <v>106</v>
      </c>
      <c r="B308" s="318" t="s">
        <v>3712</v>
      </c>
      <c r="C308" s="318" t="s">
        <v>3713</v>
      </c>
      <c r="E308" s="318" t="s">
        <v>362</v>
      </c>
      <c r="F308" s="320">
        <f>VLOOKUP(E308,RUOLO!$A$1:$B$6,2,FALSE)</f>
        <v>0</v>
      </c>
      <c r="G308" s="318" t="s">
        <v>3051</v>
      </c>
      <c r="H308" s="318" t="s">
        <v>3056</v>
      </c>
      <c r="I308" s="320">
        <f>IF(A308=A307,1,0)</f>
        <v>1</v>
      </c>
      <c r="J308" s="320">
        <f>IF(I308=0,-INT(J307-1),J307)</f>
      </c>
    </row>
    <row r="309" spans="1:10" ht="12.75">
      <c r="A309" s="318" t="s">
        <v>106</v>
      </c>
      <c r="B309" s="318" t="s">
        <v>3714</v>
      </c>
      <c r="C309" s="318" t="s">
        <v>3715</v>
      </c>
      <c r="E309" s="318" t="s">
        <v>362</v>
      </c>
      <c r="F309" s="320">
        <f>VLOOKUP(E309,RUOLO!$A$1:$B$6,2,FALSE)</f>
        <v>0</v>
      </c>
      <c r="G309" s="318" t="s">
        <v>3051</v>
      </c>
      <c r="H309" s="318" t="s">
        <v>3056</v>
      </c>
      <c r="I309" s="320">
        <f>IF(A309=A308,1,0)</f>
        <v>1</v>
      </c>
      <c r="J309" s="320">
        <f>IF(I309=0,-INT(J308-1),J308)</f>
      </c>
    </row>
    <row r="310" spans="1:10" ht="12.75">
      <c r="A310" s="318" t="s">
        <v>106</v>
      </c>
      <c r="B310" s="318" t="s">
        <v>3716</v>
      </c>
      <c r="C310" s="318" t="s">
        <v>3717</v>
      </c>
      <c r="D310" s="319" t="s">
        <v>3718</v>
      </c>
      <c r="E310" s="318" t="s">
        <v>3050</v>
      </c>
      <c r="F310" s="320" t="str">
        <f>VLOOKUP(E310,RUOLO!$A$1:$B$6,2,FALSE)</f>
        <v>02-MANDATARIA</v>
      </c>
      <c r="G310" s="318" t="s">
        <v>3051</v>
      </c>
      <c r="H310" s="318" t="s">
        <v>3056</v>
      </c>
      <c r="I310" s="320">
        <f>IF(A310=A309,1,0)</f>
        <v>1</v>
      </c>
      <c r="J310" s="320">
        <f>IF(I310=0,-INT(J309-1),J309)</f>
      </c>
    </row>
    <row r="311" spans="1:10" ht="12.75">
      <c r="A311" s="318" t="s">
        <v>106</v>
      </c>
      <c r="B311" s="318" t="s">
        <v>3719</v>
      </c>
      <c r="C311" s="318" t="s">
        <v>3720</v>
      </c>
      <c r="D311" s="319" t="s">
        <v>3718</v>
      </c>
      <c r="E311" s="318" t="s">
        <v>3049</v>
      </c>
      <c r="F311" s="320" t="str">
        <f>VLOOKUP(E311,RUOLO!$A$1:$B$6,2,FALSE)</f>
        <v>01-MANDANTE</v>
      </c>
      <c r="G311" s="318" t="s">
        <v>3051</v>
      </c>
      <c r="H311" s="318" t="s">
        <v>3056</v>
      </c>
      <c r="I311" s="320">
        <f>IF(A311=A310,1,0)</f>
        <v>1</v>
      </c>
      <c r="J311" s="320">
        <f>IF(I311=0,-INT(J310-1),J310)</f>
      </c>
    </row>
    <row r="312" spans="1:10" ht="12.75">
      <c r="A312" s="318" t="s">
        <v>106</v>
      </c>
      <c r="B312" s="318" t="s">
        <v>3721</v>
      </c>
      <c r="C312" s="318" t="s">
        <v>3722</v>
      </c>
      <c r="E312" s="318" t="s">
        <v>362</v>
      </c>
      <c r="F312" s="320">
        <f>VLOOKUP(E312,RUOLO!$A$1:$B$6,2,FALSE)</f>
        <v>0</v>
      </c>
      <c r="G312" s="318" t="s">
        <v>3051</v>
      </c>
      <c r="H312" s="318" t="s">
        <v>3056</v>
      </c>
      <c r="I312" s="320">
        <f>IF(A312=A311,1,0)</f>
        <v>1</v>
      </c>
      <c r="J312" s="320">
        <f>IF(I312=0,-INT(J311-1),J311)</f>
      </c>
    </row>
    <row r="313" spans="1:10" ht="12.75">
      <c r="A313" s="318" t="s">
        <v>106</v>
      </c>
      <c r="B313" s="318" t="s">
        <v>3723</v>
      </c>
      <c r="C313" s="318" t="s">
        <v>3724</v>
      </c>
      <c r="E313" s="318" t="s">
        <v>362</v>
      </c>
      <c r="F313" s="320">
        <f>VLOOKUP(E313,RUOLO!$A$1:$B$6,2,FALSE)</f>
        <v>0</v>
      </c>
      <c r="G313" s="318" t="s">
        <v>3051</v>
      </c>
      <c r="H313" s="318" t="s">
        <v>3056</v>
      </c>
      <c r="I313" s="320">
        <f>IF(A313=A312,1,0)</f>
        <v>1</v>
      </c>
      <c r="J313" s="320">
        <f>IF(I313=0,-INT(J312-1),J312)</f>
      </c>
    </row>
    <row r="314" spans="1:10" ht="12.75">
      <c r="A314" s="318" t="s">
        <v>106</v>
      </c>
      <c r="B314" s="318" t="s">
        <v>3725</v>
      </c>
      <c r="C314" s="318" t="s">
        <v>3726</v>
      </c>
      <c r="E314" s="318" t="s">
        <v>362</v>
      </c>
      <c r="F314" s="320">
        <f>VLOOKUP(E314,RUOLO!$A$1:$B$6,2,FALSE)</f>
        <v>0</v>
      </c>
      <c r="G314" s="318" t="s">
        <v>3051</v>
      </c>
      <c r="H314" s="318" t="s">
        <v>3056</v>
      </c>
      <c r="I314" s="320">
        <f>IF(A314=A313,1,0)</f>
        <v>1</v>
      </c>
      <c r="J314" s="320">
        <f>IF(I314=0,-INT(J313-1),J313)</f>
      </c>
    </row>
    <row r="315" spans="1:10" ht="12.75">
      <c r="A315" s="318" t="s">
        <v>106</v>
      </c>
      <c r="B315" s="318" t="s">
        <v>3727</v>
      </c>
      <c r="C315" s="318" t="s">
        <v>3728</v>
      </c>
      <c r="E315" s="318" t="s">
        <v>362</v>
      </c>
      <c r="F315" s="320">
        <f>VLOOKUP(E315,RUOLO!$A$1:$B$6,2,FALSE)</f>
        <v>0</v>
      </c>
      <c r="G315" s="318" t="s">
        <v>3051</v>
      </c>
      <c r="H315" s="318" t="s">
        <v>3056</v>
      </c>
      <c r="I315" s="320">
        <f>IF(A315=A314,1,0)</f>
        <v>1</v>
      </c>
      <c r="J315" s="320">
        <f>IF(I315=0,-INT(J314-1),J314)</f>
      </c>
    </row>
    <row r="316" spans="1:10" ht="12.75">
      <c r="A316" s="318" t="s">
        <v>106</v>
      </c>
      <c r="B316" s="318" t="s">
        <v>3729</v>
      </c>
      <c r="C316" s="318" t="s">
        <v>3730</v>
      </c>
      <c r="D316" s="319" t="s">
        <v>3731</v>
      </c>
      <c r="E316" s="318" t="s">
        <v>3050</v>
      </c>
      <c r="F316" s="320" t="str">
        <f>VLOOKUP(E316,RUOLO!$A$1:$B$6,2,FALSE)</f>
        <v>02-MANDATARIA</v>
      </c>
      <c r="G316" s="318" t="s">
        <v>3051</v>
      </c>
      <c r="H316" s="318" t="s">
        <v>3056</v>
      </c>
      <c r="I316" s="320">
        <f>IF(A316=A315,1,0)</f>
        <v>1</v>
      </c>
      <c r="J316" s="320">
        <f>IF(I316=0,-INT(J315-1),J315)</f>
      </c>
    </row>
    <row r="317" spans="1:10" ht="12.75">
      <c r="A317" s="318" t="s">
        <v>106</v>
      </c>
      <c r="B317" s="318" t="s">
        <v>3732</v>
      </c>
      <c r="C317" s="318" t="s">
        <v>3733</v>
      </c>
      <c r="D317" s="319" t="s">
        <v>3731</v>
      </c>
      <c r="E317" s="318" t="s">
        <v>3049</v>
      </c>
      <c r="F317" s="320" t="str">
        <f>VLOOKUP(E317,RUOLO!$A$1:$B$6,2,FALSE)</f>
        <v>01-MANDANTE</v>
      </c>
      <c r="G317" s="318" t="s">
        <v>3051</v>
      </c>
      <c r="H317" s="318" t="s">
        <v>3056</v>
      </c>
      <c r="I317" s="320">
        <f>IF(A317=A316,1,0)</f>
        <v>1</v>
      </c>
      <c r="J317" s="320">
        <f>IF(I317=0,-INT(J316-1),J316)</f>
      </c>
    </row>
    <row r="318" spans="1:10" ht="12.75">
      <c r="A318" s="318" t="s">
        <v>106</v>
      </c>
      <c r="B318" s="318" t="s">
        <v>3734</v>
      </c>
      <c r="C318" s="318" t="s">
        <v>3735</v>
      </c>
      <c r="D318" s="319" t="s">
        <v>3731</v>
      </c>
      <c r="E318" s="318" t="s">
        <v>3049</v>
      </c>
      <c r="F318" s="320" t="str">
        <f>VLOOKUP(E318,RUOLO!$A$1:$B$6,2,FALSE)</f>
        <v>01-MANDANTE</v>
      </c>
      <c r="G318" s="318" t="s">
        <v>3051</v>
      </c>
      <c r="H318" s="318" t="s">
        <v>3056</v>
      </c>
      <c r="I318" s="320">
        <f>IF(A318=A317,1,0)</f>
        <v>1</v>
      </c>
      <c r="J318" s="320">
        <f>IF(I318=0,-INT(J317-1),J317)</f>
      </c>
    </row>
    <row r="319" spans="1:10" ht="12.75">
      <c r="A319" s="318" t="s">
        <v>106</v>
      </c>
      <c r="B319" s="318" t="s">
        <v>3736</v>
      </c>
      <c r="C319" s="318" t="s">
        <v>3737</v>
      </c>
      <c r="D319" s="319" t="s">
        <v>3738</v>
      </c>
      <c r="E319" s="318" t="s">
        <v>3050</v>
      </c>
      <c r="F319" s="320" t="str">
        <f>VLOOKUP(E319,RUOLO!$A$1:$B$6,2,FALSE)</f>
        <v>02-MANDATARIA</v>
      </c>
      <c r="G319" s="318" t="s">
        <v>3051</v>
      </c>
      <c r="H319" s="318" t="s">
        <v>3056</v>
      </c>
      <c r="I319" s="320">
        <f>IF(A319=A318,1,0)</f>
        <v>1</v>
      </c>
      <c r="J319" s="320">
        <f>IF(I319=0,-INT(J318-1),J318)</f>
      </c>
    </row>
    <row r="320" spans="1:10" ht="12.75">
      <c r="A320" s="318" t="s">
        <v>106</v>
      </c>
      <c r="B320" s="318" t="s">
        <v>3739</v>
      </c>
      <c r="C320" s="318" t="s">
        <v>3740</v>
      </c>
      <c r="D320" s="319" t="s">
        <v>3738</v>
      </c>
      <c r="E320" s="318" t="s">
        <v>3049</v>
      </c>
      <c r="F320" s="320" t="str">
        <f>VLOOKUP(E320,RUOLO!$A$1:$B$6,2,FALSE)</f>
        <v>01-MANDANTE</v>
      </c>
      <c r="G320" s="318" t="s">
        <v>3051</v>
      </c>
      <c r="H320" s="318" t="s">
        <v>3056</v>
      </c>
      <c r="I320" s="320">
        <f>IF(A320=A319,1,0)</f>
        <v>1</v>
      </c>
      <c r="J320" s="320">
        <f>IF(I320=0,-INT(J319-1),J319)</f>
      </c>
    </row>
    <row r="321" spans="1:10" ht="12.75">
      <c r="A321" s="318" t="s">
        <v>106</v>
      </c>
      <c r="B321" s="318" t="s">
        <v>3741</v>
      </c>
      <c r="C321" s="318" t="s">
        <v>3742</v>
      </c>
      <c r="D321" s="319" t="s">
        <v>3743</v>
      </c>
      <c r="E321" s="318" t="s">
        <v>3050</v>
      </c>
      <c r="F321" s="320" t="str">
        <f>VLOOKUP(E321,RUOLO!$A$1:$B$6,2,FALSE)</f>
        <v>02-MANDATARIA</v>
      </c>
      <c r="G321" s="318" t="s">
        <v>3051</v>
      </c>
      <c r="H321" s="318" t="s">
        <v>3056</v>
      </c>
      <c r="I321" s="320">
        <f>IF(A321=A320,1,0)</f>
        <v>1</v>
      </c>
      <c r="J321" s="320">
        <f>IF(I321=0,-INT(J320-1),J320)</f>
      </c>
    </row>
    <row r="322" spans="1:10" ht="12.75">
      <c r="A322" s="318" t="s">
        <v>106</v>
      </c>
      <c r="B322" s="318" t="s">
        <v>3744</v>
      </c>
      <c r="C322" s="318" t="s">
        <v>3745</v>
      </c>
      <c r="D322" s="319" t="s">
        <v>3743</v>
      </c>
      <c r="E322" s="318" t="s">
        <v>3049</v>
      </c>
      <c r="F322" s="320" t="str">
        <f>VLOOKUP(E322,RUOLO!$A$1:$B$6,2,FALSE)</f>
        <v>01-MANDANTE</v>
      </c>
      <c r="G322" s="318" t="s">
        <v>3051</v>
      </c>
      <c r="H322" s="318" t="s">
        <v>3056</v>
      </c>
      <c r="I322" s="320">
        <f>IF(A322=A321,1,0)</f>
        <v>1</v>
      </c>
      <c r="J322" s="320">
        <f>IF(I322=0,-INT(J321-1),J321)</f>
      </c>
    </row>
    <row r="323" spans="1:10" ht="12.75">
      <c r="A323" s="318" t="s">
        <v>106</v>
      </c>
      <c r="B323" s="318" t="s">
        <v>3746</v>
      </c>
      <c r="C323" s="318" t="s">
        <v>3747</v>
      </c>
      <c r="E323" s="318" t="s">
        <v>362</v>
      </c>
      <c r="F323" s="320">
        <f>VLOOKUP(E323,RUOLO!$A$1:$B$6,2,FALSE)</f>
        <v>0</v>
      </c>
      <c r="G323" s="318" t="s">
        <v>3051</v>
      </c>
      <c r="H323" s="318" t="s">
        <v>3056</v>
      </c>
      <c r="I323" s="320">
        <f>IF(A323=A322,1,0)</f>
        <v>1</v>
      </c>
      <c r="J323" s="320">
        <f>IF(I323=0,-INT(J322-1),J322)</f>
      </c>
    </row>
    <row r="324" spans="1:10" ht="12.75">
      <c r="A324" s="318" t="s">
        <v>106</v>
      </c>
      <c r="B324" s="318" t="s">
        <v>3748</v>
      </c>
      <c r="C324" s="318" t="s">
        <v>3749</v>
      </c>
      <c r="D324" s="319" t="s">
        <v>3750</v>
      </c>
      <c r="E324" s="318" t="s">
        <v>3050</v>
      </c>
      <c r="F324" s="320" t="str">
        <f>VLOOKUP(E324,RUOLO!$A$1:$B$6,2,FALSE)</f>
        <v>02-MANDATARIA</v>
      </c>
      <c r="G324" s="318" t="s">
        <v>3051</v>
      </c>
      <c r="H324" s="318" t="s">
        <v>3056</v>
      </c>
      <c r="I324" s="320">
        <f>IF(A324=A323,1,0)</f>
        <v>1</v>
      </c>
      <c r="J324" s="320">
        <f>IF(I324=0,-INT(J323-1),J323)</f>
      </c>
    </row>
    <row r="325" spans="1:10" ht="12.75">
      <c r="A325" s="318" t="s">
        <v>106</v>
      </c>
      <c r="B325" s="318" t="s">
        <v>3751</v>
      </c>
      <c r="C325" s="318" t="s">
        <v>3752</v>
      </c>
      <c r="D325" s="319" t="s">
        <v>3750</v>
      </c>
      <c r="E325" s="318" t="s">
        <v>3049</v>
      </c>
      <c r="F325" s="320" t="str">
        <f>VLOOKUP(E325,RUOLO!$A$1:$B$6,2,FALSE)</f>
        <v>01-MANDANTE</v>
      </c>
      <c r="G325" s="318" t="s">
        <v>3051</v>
      </c>
      <c r="H325" s="318" t="s">
        <v>3056</v>
      </c>
      <c r="I325" s="320">
        <f>IF(A325=A324,1,0)</f>
        <v>1</v>
      </c>
      <c r="J325" s="320">
        <f>IF(I325=0,-INT(J324-1),J324)</f>
      </c>
    </row>
    <row r="326" spans="1:10" ht="12.75">
      <c r="A326" s="318" t="s">
        <v>106</v>
      </c>
      <c r="B326" s="318" t="s">
        <v>3753</v>
      </c>
      <c r="C326" s="318" t="s">
        <v>3754</v>
      </c>
      <c r="E326" s="318" t="s">
        <v>362</v>
      </c>
      <c r="F326" s="320">
        <f>VLOOKUP(E326,RUOLO!$A$1:$B$6,2,FALSE)</f>
        <v>0</v>
      </c>
      <c r="G326" s="318" t="s">
        <v>3051</v>
      </c>
      <c r="H326" s="318" t="s">
        <v>3056</v>
      </c>
      <c r="I326" s="320">
        <f>IF(A326=A325,1,0)</f>
        <v>1</v>
      </c>
      <c r="J326" s="320">
        <f>IF(I326=0,-INT(J325-1),J325)</f>
      </c>
    </row>
    <row r="327" spans="1:10" ht="12.75">
      <c r="A327" s="318" t="s">
        <v>106</v>
      </c>
      <c r="B327" s="318" t="s">
        <v>3755</v>
      </c>
      <c r="C327" s="318" t="s">
        <v>3756</v>
      </c>
      <c r="E327" s="318" t="s">
        <v>362</v>
      </c>
      <c r="F327" s="320">
        <f>VLOOKUP(E327,RUOLO!$A$1:$B$6,2,FALSE)</f>
        <v>0</v>
      </c>
      <c r="G327" s="318" t="s">
        <v>3051</v>
      </c>
      <c r="H327" s="318" t="s">
        <v>3056</v>
      </c>
      <c r="I327" s="320">
        <f>IF(A327=A326,1,0)</f>
        <v>1</v>
      </c>
      <c r="J327" s="320">
        <f>IF(I327=0,-INT(J326-1),J326)</f>
      </c>
    </row>
    <row r="328" spans="1:10" ht="12.75">
      <c r="A328" s="318" t="s">
        <v>106</v>
      </c>
      <c r="B328" s="318" t="s">
        <v>3757</v>
      </c>
      <c r="C328" s="318" t="s">
        <v>3758</v>
      </c>
      <c r="E328" s="318" t="s">
        <v>362</v>
      </c>
      <c r="F328" s="320">
        <f>VLOOKUP(E328,RUOLO!$A$1:$B$6,2,FALSE)</f>
        <v>0</v>
      </c>
      <c r="G328" s="318" t="s">
        <v>3051</v>
      </c>
      <c r="H328" s="318" t="s">
        <v>3056</v>
      </c>
      <c r="I328" s="320">
        <f>IF(A328=A327,1,0)</f>
        <v>1</v>
      </c>
      <c r="J328" s="320">
        <f>IF(I328=0,-INT(J327-1),J327)</f>
      </c>
    </row>
    <row r="329" spans="1:10" ht="12.75">
      <c r="A329" s="318" t="s">
        <v>106</v>
      </c>
      <c r="B329" s="318" t="s">
        <v>3759</v>
      </c>
      <c r="C329" s="318" t="s">
        <v>3760</v>
      </c>
      <c r="E329" s="318" t="s">
        <v>362</v>
      </c>
      <c r="F329" s="320">
        <f>VLOOKUP(E329,RUOLO!$A$1:$B$6,2,FALSE)</f>
        <v>0</v>
      </c>
      <c r="G329" s="318" t="s">
        <v>3051</v>
      </c>
      <c r="H329" s="318" t="s">
        <v>3056</v>
      </c>
      <c r="I329" s="320">
        <f>IF(A329=A328,1,0)</f>
        <v>1</v>
      </c>
      <c r="J329" s="320">
        <f>IF(I329=0,-INT(J328-1),J328)</f>
      </c>
    </row>
    <row r="330" spans="1:10" ht="12.75">
      <c r="A330" s="318" t="s">
        <v>106</v>
      </c>
      <c r="B330" s="318" t="s">
        <v>3761</v>
      </c>
      <c r="C330" s="318" t="s">
        <v>3762</v>
      </c>
      <c r="D330" s="319" t="s">
        <v>3763</v>
      </c>
      <c r="E330" s="318" t="s">
        <v>3050</v>
      </c>
      <c r="F330" s="320" t="str">
        <f>VLOOKUP(E330,RUOLO!$A$1:$B$6,2,FALSE)</f>
        <v>02-MANDATARIA</v>
      </c>
      <c r="G330" s="318" t="s">
        <v>3051</v>
      </c>
      <c r="H330" s="318" t="s">
        <v>3056</v>
      </c>
      <c r="I330" s="320">
        <f>IF(A330=A329,1,0)</f>
        <v>1</v>
      </c>
      <c r="J330" s="320">
        <f>IF(I330=0,-INT(J329-1),J329)</f>
      </c>
    </row>
    <row r="331" spans="1:10" ht="12.75">
      <c r="A331" s="318" t="s">
        <v>106</v>
      </c>
      <c r="B331" s="318" t="s">
        <v>3764</v>
      </c>
      <c r="C331" s="318" t="s">
        <v>3765</v>
      </c>
      <c r="D331" s="319" t="s">
        <v>3763</v>
      </c>
      <c r="E331" s="318" t="s">
        <v>3049</v>
      </c>
      <c r="F331" s="320" t="str">
        <f>VLOOKUP(E331,RUOLO!$A$1:$B$6,2,FALSE)</f>
        <v>01-MANDANTE</v>
      </c>
      <c r="G331" s="318" t="s">
        <v>3051</v>
      </c>
      <c r="H331" s="318" t="s">
        <v>3056</v>
      </c>
      <c r="I331" s="320">
        <f>IF(A331=A330,1,0)</f>
        <v>1</v>
      </c>
      <c r="J331" s="320">
        <f>IF(I331=0,-INT(J330-1),J330)</f>
      </c>
    </row>
    <row r="332" spans="1:10" ht="12.75">
      <c r="A332" s="318" t="s">
        <v>106</v>
      </c>
      <c r="B332" s="318" t="s">
        <v>3766</v>
      </c>
      <c r="C332" s="318" t="s">
        <v>3767</v>
      </c>
      <c r="E332" s="318" t="s">
        <v>362</v>
      </c>
      <c r="F332" s="320">
        <f>VLOOKUP(E332,RUOLO!$A$1:$B$6,2,FALSE)</f>
        <v>0</v>
      </c>
      <c r="G332" s="318" t="s">
        <v>3051</v>
      </c>
      <c r="H332" s="318" t="s">
        <v>3056</v>
      </c>
      <c r="I332" s="320">
        <f>IF(A332=A331,1,0)</f>
        <v>1</v>
      </c>
      <c r="J332" s="320">
        <f>IF(I332=0,-INT(J331-1),J331)</f>
      </c>
    </row>
    <row r="333" spans="1:10" ht="12.75">
      <c r="A333" s="318" t="s">
        <v>106</v>
      </c>
      <c r="B333" s="318" t="s">
        <v>3768</v>
      </c>
      <c r="C333" s="318" t="s">
        <v>3769</v>
      </c>
      <c r="E333" s="318" t="s">
        <v>362</v>
      </c>
      <c r="F333" s="320">
        <f>VLOOKUP(E333,RUOLO!$A$1:$B$6,2,FALSE)</f>
        <v>0</v>
      </c>
      <c r="G333" s="318" t="s">
        <v>3051</v>
      </c>
      <c r="H333" s="318" t="s">
        <v>3056</v>
      </c>
      <c r="I333" s="320">
        <f>IF(A333=A332,1,0)</f>
        <v>1</v>
      </c>
      <c r="J333" s="320">
        <f>IF(I333=0,-INT(J332-1),J332)</f>
      </c>
    </row>
    <row r="334" spans="1:10" ht="12.75">
      <c r="A334" s="318" t="s">
        <v>106</v>
      </c>
      <c r="B334" s="318" t="s">
        <v>3770</v>
      </c>
      <c r="C334" s="318" t="s">
        <v>3771</v>
      </c>
      <c r="E334" s="318" t="s">
        <v>362</v>
      </c>
      <c r="F334" s="320">
        <f>VLOOKUP(E334,RUOLO!$A$1:$B$6,2,FALSE)</f>
        <v>0</v>
      </c>
      <c r="G334" s="318" t="s">
        <v>3051</v>
      </c>
      <c r="H334" s="318" t="s">
        <v>3056</v>
      </c>
      <c r="I334" s="320">
        <f>IF(A334=A333,1,0)</f>
        <v>1</v>
      </c>
      <c r="J334" s="320">
        <f>IF(I334=0,-INT(J333-1),J333)</f>
      </c>
    </row>
    <row r="335" spans="1:10" ht="12.75">
      <c r="A335" s="318" t="s">
        <v>106</v>
      </c>
      <c r="B335" s="318" t="s">
        <v>3772</v>
      </c>
      <c r="C335" s="318" t="s">
        <v>3773</v>
      </c>
      <c r="E335" s="318" t="s">
        <v>362</v>
      </c>
      <c r="F335" s="320">
        <f>VLOOKUP(E335,RUOLO!$A$1:$B$6,2,FALSE)</f>
        <v>0</v>
      </c>
      <c r="G335" s="318" t="s">
        <v>3051</v>
      </c>
      <c r="H335" s="318" t="s">
        <v>3056</v>
      </c>
      <c r="I335" s="320">
        <f>IF(A335=A334,1,0)</f>
        <v>1</v>
      </c>
      <c r="J335" s="320">
        <f>IF(I335=0,-INT(J334-1),J334)</f>
      </c>
    </row>
    <row r="336" spans="1:10" ht="12.75">
      <c r="A336" s="318" t="s">
        <v>106</v>
      </c>
      <c r="B336" s="318" t="s">
        <v>3774</v>
      </c>
      <c r="C336" s="318" t="s">
        <v>3775</v>
      </c>
      <c r="D336" s="319" t="s">
        <v>3776</v>
      </c>
      <c r="E336" s="318" t="s">
        <v>3050</v>
      </c>
      <c r="F336" s="320" t="str">
        <f>VLOOKUP(E336,RUOLO!$A$1:$B$6,2,FALSE)</f>
        <v>02-MANDATARIA</v>
      </c>
      <c r="G336" s="318" t="s">
        <v>3051</v>
      </c>
      <c r="H336" s="318" t="s">
        <v>3056</v>
      </c>
      <c r="I336" s="320">
        <f>IF(A336=A335,1,0)</f>
        <v>1</v>
      </c>
      <c r="J336" s="320">
        <f>IF(I336=0,-INT(J335-1),J335)</f>
      </c>
    </row>
    <row r="337" spans="1:10" ht="12.75">
      <c r="A337" s="318" t="s">
        <v>106</v>
      </c>
      <c r="B337" s="318" t="s">
        <v>3777</v>
      </c>
      <c r="C337" s="318" t="s">
        <v>3778</v>
      </c>
      <c r="D337" s="319" t="s">
        <v>3776</v>
      </c>
      <c r="E337" s="318" t="s">
        <v>3049</v>
      </c>
      <c r="F337" s="320" t="str">
        <f>VLOOKUP(E337,RUOLO!$A$1:$B$6,2,FALSE)</f>
        <v>01-MANDANTE</v>
      </c>
      <c r="G337" s="318" t="s">
        <v>3051</v>
      </c>
      <c r="H337" s="318" t="s">
        <v>3056</v>
      </c>
      <c r="I337" s="320">
        <f>IF(A337=A336,1,0)</f>
        <v>1</v>
      </c>
      <c r="J337" s="320">
        <f>IF(I337=0,-INT(J336-1),J336)</f>
      </c>
    </row>
    <row r="338" spans="1:10" ht="12.75">
      <c r="A338" s="318" t="s">
        <v>106</v>
      </c>
      <c r="B338" s="318" t="s">
        <v>3779</v>
      </c>
      <c r="C338" s="318" t="s">
        <v>3780</v>
      </c>
      <c r="E338" s="318" t="s">
        <v>362</v>
      </c>
      <c r="F338" s="320">
        <f>VLOOKUP(E338,RUOLO!$A$1:$B$6,2,FALSE)</f>
        <v>0</v>
      </c>
      <c r="G338" s="318" t="s">
        <v>3051</v>
      </c>
      <c r="H338" s="318" t="s">
        <v>3056</v>
      </c>
      <c r="I338" s="320">
        <f>IF(A338=A337,1,0)</f>
        <v>1</v>
      </c>
      <c r="J338" s="320">
        <f>IF(I338=0,-INT(J337-1),J337)</f>
      </c>
    </row>
    <row r="339" spans="1:10" ht="12.75">
      <c r="A339" s="318" t="s">
        <v>106</v>
      </c>
      <c r="B339" s="318" t="s">
        <v>3153</v>
      </c>
      <c r="C339" s="318" t="s">
        <v>3781</v>
      </c>
      <c r="D339" s="319" t="s">
        <v>3782</v>
      </c>
      <c r="E339" s="318" t="s">
        <v>3050</v>
      </c>
      <c r="F339" s="320" t="str">
        <f>VLOOKUP(E339,RUOLO!$A$1:$B$6,2,FALSE)</f>
        <v>02-MANDATARIA</v>
      </c>
      <c r="G339" s="318" t="s">
        <v>3051</v>
      </c>
      <c r="H339" s="318" t="s">
        <v>3056</v>
      </c>
      <c r="I339" s="320">
        <f>IF(A339=A338,1,0)</f>
        <v>1</v>
      </c>
      <c r="J339" s="320">
        <f>IF(I339=0,-INT(J338-1),J338)</f>
      </c>
    </row>
    <row r="340" spans="1:10" ht="12.75">
      <c r="A340" s="318" t="s">
        <v>106</v>
      </c>
      <c r="B340" s="318" t="s">
        <v>3783</v>
      </c>
      <c r="C340" s="318" t="s">
        <v>3784</v>
      </c>
      <c r="D340" s="319" t="s">
        <v>3782</v>
      </c>
      <c r="E340" s="318" t="s">
        <v>3049</v>
      </c>
      <c r="F340" s="320" t="str">
        <f>VLOOKUP(E340,RUOLO!$A$1:$B$6,2,FALSE)</f>
        <v>01-MANDANTE</v>
      </c>
      <c r="G340" s="318" t="s">
        <v>3051</v>
      </c>
      <c r="H340" s="318" t="s">
        <v>3056</v>
      </c>
      <c r="I340" s="320">
        <f>IF(A340=A339,1,0)</f>
        <v>1</v>
      </c>
      <c r="J340" s="320">
        <f>IF(I340=0,-INT(J339-1),J339)</f>
      </c>
    </row>
    <row r="341" spans="1:10" ht="12.75">
      <c r="A341" s="318" t="s">
        <v>106</v>
      </c>
      <c r="B341" s="318" t="s">
        <v>3785</v>
      </c>
      <c r="C341" s="318" t="s">
        <v>3786</v>
      </c>
      <c r="D341" s="319" t="s">
        <v>3787</v>
      </c>
      <c r="E341" s="318" t="s">
        <v>3050</v>
      </c>
      <c r="F341" s="320" t="str">
        <f>VLOOKUP(E341,RUOLO!$A$1:$B$6,2,FALSE)</f>
        <v>02-MANDATARIA</v>
      </c>
      <c r="G341" s="318" t="s">
        <v>3051</v>
      </c>
      <c r="H341" s="318" t="s">
        <v>3056</v>
      </c>
      <c r="I341" s="320">
        <f>IF(A341=A340,1,0)</f>
        <v>1</v>
      </c>
      <c r="J341" s="320">
        <f>IF(I341=0,-INT(J340-1),J340)</f>
      </c>
    </row>
    <row r="342" spans="1:10" ht="12.75">
      <c r="A342" s="318" t="s">
        <v>106</v>
      </c>
      <c r="B342" s="318" t="s">
        <v>3163</v>
      </c>
      <c r="C342" s="318" t="s">
        <v>3164</v>
      </c>
      <c r="D342" s="319" t="s">
        <v>3787</v>
      </c>
      <c r="E342" s="318" t="s">
        <v>3049</v>
      </c>
      <c r="F342" s="320" t="str">
        <f>VLOOKUP(E342,RUOLO!$A$1:$B$6,2,FALSE)</f>
        <v>01-MANDANTE</v>
      </c>
      <c r="G342" s="318" t="s">
        <v>3051</v>
      </c>
      <c r="H342" s="318" t="s">
        <v>3056</v>
      </c>
      <c r="I342" s="320">
        <f>IF(A342=A341,1,0)</f>
        <v>1</v>
      </c>
      <c r="J342" s="320">
        <f>IF(I342=0,-INT(J341-1),J341)</f>
      </c>
    </row>
    <row r="343" spans="1:10" ht="12.75">
      <c r="A343" s="318" t="s">
        <v>106</v>
      </c>
      <c r="B343" s="318" t="s">
        <v>3788</v>
      </c>
      <c r="C343" s="318" t="s">
        <v>3789</v>
      </c>
      <c r="E343" s="318" t="s">
        <v>362</v>
      </c>
      <c r="F343" s="320">
        <f>VLOOKUP(E343,RUOLO!$A$1:$B$6,2,FALSE)</f>
        <v>0</v>
      </c>
      <c r="G343" s="318" t="s">
        <v>3051</v>
      </c>
      <c r="H343" s="318" t="s">
        <v>3056</v>
      </c>
      <c r="I343" s="320">
        <f>IF(A343=A342,1,0)</f>
        <v>1</v>
      </c>
      <c r="J343" s="320">
        <f>IF(I343=0,-INT(J342-1),J342)</f>
      </c>
    </row>
    <row r="344" spans="1:10" ht="12.75">
      <c r="A344" s="318" t="s">
        <v>106</v>
      </c>
      <c r="B344" s="318" t="s">
        <v>3790</v>
      </c>
      <c r="C344" s="318" t="s">
        <v>3791</v>
      </c>
      <c r="E344" s="318" t="s">
        <v>362</v>
      </c>
      <c r="F344" s="320">
        <f>VLOOKUP(E344,RUOLO!$A$1:$B$6,2,FALSE)</f>
        <v>0</v>
      </c>
      <c r="G344" s="318" t="s">
        <v>3051</v>
      </c>
      <c r="H344" s="318" t="s">
        <v>3056</v>
      </c>
      <c r="I344" s="320">
        <f>IF(A344=A343,1,0)</f>
        <v>1</v>
      </c>
      <c r="J344" s="320">
        <f>IF(I344=0,-INT(J343-1),J343)</f>
      </c>
    </row>
    <row r="345" spans="1:10" ht="12.75">
      <c r="A345" s="318" t="s">
        <v>106</v>
      </c>
      <c r="B345" s="318" t="s">
        <v>3792</v>
      </c>
      <c r="C345" s="318" t="s">
        <v>3793</v>
      </c>
      <c r="D345" s="319" t="s">
        <v>3794</v>
      </c>
      <c r="E345" s="318" t="s">
        <v>3050</v>
      </c>
      <c r="F345" s="320" t="str">
        <f>VLOOKUP(E345,RUOLO!$A$1:$B$6,2,FALSE)</f>
        <v>02-MANDATARIA</v>
      </c>
      <c r="G345" s="318" t="s">
        <v>3051</v>
      </c>
      <c r="H345" s="318" t="s">
        <v>3056</v>
      </c>
      <c r="I345" s="320">
        <f>IF(A345=A344,1,0)</f>
        <v>1</v>
      </c>
      <c r="J345" s="320">
        <f>IF(I345=0,-INT(J344-1),J344)</f>
      </c>
    </row>
    <row r="346" spans="1:10" ht="12.75">
      <c r="A346" s="318" t="s">
        <v>106</v>
      </c>
      <c r="B346" s="318" t="s">
        <v>3795</v>
      </c>
      <c r="C346" s="318" t="s">
        <v>3796</v>
      </c>
      <c r="D346" s="319" t="s">
        <v>3794</v>
      </c>
      <c r="E346" s="318" t="s">
        <v>3049</v>
      </c>
      <c r="F346" s="320" t="str">
        <f>VLOOKUP(E346,RUOLO!$A$1:$B$6,2,FALSE)</f>
        <v>01-MANDANTE</v>
      </c>
      <c r="G346" s="318" t="s">
        <v>3051</v>
      </c>
      <c r="H346" s="318" t="s">
        <v>3056</v>
      </c>
      <c r="I346" s="320">
        <f>IF(A346=A345,1,0)</f>
        <v>1</v>
      </c>
      <c r="J346" s="320">
        <f>IF(I346=0,-INT(J345-1),J345)</f>
      </c>
    </row>
    <row r="347" spans="1:10" ht="12.75">
      <c r="A347" s="318" t="s">
        <v>106</v>
      </c>
      <c r="B347" s="318" t="s">
        <v>3797</v>
      </c>
      <c r="C347" s="318" t="s">
        <v>3798</v>
      </c>
      <c r="D347" s="319" t="s">
        <v>3799</v>
      </c>
      <c r="E347" s="318" t="s">
        <v>3050</v>
      </c>
      <c r="F347" s="320" t="str">
        <f>VLOOKUP(E347,RUOLO!$A$1:$B$6,2,FALSE)</f>
        <v>02-MANDATARIA</v>
      </c>
      <c r="G347" s="318" t="s">
        <v>3051</v>
      </c>
      <c r="H347" s="318" t="s">
        <v>3056</v>
      </c>
      <c r="I347" s="320">
        <f>IF(A347=A346,1,0)</f>
        <v>1</v>
      </c>
      <c r="J347" s="320">
        <f>IF(I347=0,-INT(J346-1),J346)</f>
      </c>
    </row>
    <row r="348" spans="1:10" ht="12.75">
      <c r="A348" s="318" t="s">
        <v>106</v>
      </c>
      <c r="B348" s="318" t="s">
        <v>3800</v>
      </c>
      <c r="C348" s="318" t="s">
        <v>3801</v>
      </c>
      <c r="D348" s="319" t="s">
        <v>3799</v>
      </c>
      <c r="E348" s="318" t="s">
        <v>3049</v>
      </c>
      <c r="F348" s="320" t="str">
        <f>VLOOKUP(E348,RUOLO!$A$1:$B$6,2,FALSE)</f>
        <v>01-MANDANTE</v>
      </c>
      <c r="G348" s="318" t="s">
        <v>3051</v>
      </c>
      <c r="H348" s="318" t="s">
        <v>3056</v>
      </c>
      <c r="I348" s="320">
        <f>IF(A348=A347,1,0)</f>
        <v>1</v>
      </c>
      <c r="J348" s="320">
        <f>IF(I348=0,-INT(J347-1),J347)</f>
      </c>
    </row>
    <row r="349" spans="1:10" ht="12.75">
      <c r="A349" s="318" t="s">
        <v>106</v>
      </c>
      <c r="B349" s="318" t="s">
        <v>3802</v>
      </c>
      <c r="C349" s="318" t="s">
        <v>3803</v>
      </c>
      <c r="D349" s="319" t="s">
        <v>3804</v>
      </c>
      <c r="E349" s="318" t="s">
        <v>3050</v>
      </c>
      <c r="F349" s="320" t="str">
        <f>VLOOKUP(E349,RUOLO!$A$1:$B$6,2,FALSE)</f>
        <v>02-MANDATARIA</v>
      </c>
      <c r="G349" s="318" t="s">
        <v>3051</v>
      </c>
      <c r="H349" s="318" t="s">
        <v>3056</v>
      </c>
      <c r="I349" s="320">
        <f>IF(A349=A348,1,0)</f>
        <v>1</v>
      </c>
      <c r="J349" s="320">
        <f>IF(I349=0,-INT(J348-1),J348)</f>
      </c>
    </row>
    <row r="350" spans="1:10" ht="12.75">
      <c r="A350" s="318" t="s">
        <v>106</v>
      </c>
      <c r="B350" s="318" t="s">
        <v>3805</v>
      </c>
      <c r="C350" s="318" t="s">
        <v>3806</v>
      </c>
      <c r="D350" s="319" t="s">
        <v>3804</v>
      </c>
      <c r="E350" s="318" t="s">
        <v>3049</v>
      </c>
      <c r="F350" s="320" t="str">
        <f>VLOOKUP(E350,RUOLO!$A$1:$B$6,2,FALSE)</f>
        <v>01-MANDANTE</v>
      </c>
      <c r="G350" s="318" t="s">
        <v>3051</v>
      </c>
      <c r="H350" s="318" t="s">
        <v>3056</v>
      </c>
      <c r="I350" s="320">
        <f>IF(A350=A349,1,0)</f>
        <v>1</v>
      </c>
      <c r="J350" s="320">
        <f>IF(I350=0,-INT(J349-1),J349)</f>
      </c>
    </row>
    <row r="351" spans="1:10" ht="12.75">
      <c r="A351" s="318" t="s">
        <v>106</v>
      </c>
      <c r="B351" s="318" t="s">
        <v>3807</v>
      </c>
      <c r="C351" s="318" t="s">
        <v>3808</v>
      </c>
      <c r="D351" s="319" t="s">
        <v>3804</v>
      </c>
      <c r="E351" s="318" t="s">
        <v>3049</v>
      </c>
      <c r="F351" s="320" t="str">
        <f>VLOOKUP(E351,RUOLO!$A$1:$B$6,2,FALSE)</f>
        <v>01-MANDANTE</v>
      </c>
      <c r="G351" s="318" t="s">
        <v>3051</v>
      </c>
      <c r="H351" s="318" t="s">
        <v>3056</v>
      </c>
      <c r="I351" s="320">
        <f>IF(A351=A350,1,0)</f>
        <v>1</v>
      </c>
      <c r="J351" s="320">
        <f>IF(I351=0,-INT(J350-1),J350)</f>
      </c>
    </row>
    <row r="352" spans="1:10" ht="12.75">
      <c r="A352" s="318" t="s">
        <v>106</v>
      </c>
      <c r="B352" s="318" t="s">
        <v>3809</v>
      </c>
      <c r="C352" s="318" t="s">
        <v>3810</v>
      </c>
      <c r="E352" s="318" t="s">
        <v>362</v>
      </c>
      <c r="F352" s="320">
        <f>VLOOKUP(E352,RUOLO!$A$1:$B$6,2,FALSE)</f>
        <v>0</v>
      </c>
      <c r="G352" s="318" t="s">
        <v>3051</v>
      </c>
      <c r="H352" s="318" t="s">
        <v>3056</v>
      </c>
      <c r="I352" s="320">
        <f>IF(A352=A351,1,0)</f>
        <v>1</v>
      </c>
      <c r="J352" s="320">
        <f>IF(I352=0,-INT(J351-1),J351)</f>
      </c>
    </row>
    <row r="353" spans="1:10" ht="12.75">
      <c r="A353" s="318" t="s">
        <v>106</v>
      </c>
      <c r="B353" s="318" t="s">
        <v>3811</v>
      </c>
      <c r="C353" s="318" t="s">
        <v>3812</v>
      </c>
      <c r="E353" s="318" t="s">
        <v>362</v>
      </c>
      <c r="F353" s="320">
        <f>VLOOKUP(E353,RUOLO!$A$1:$B$6,2,FALSE)</f>
        <v>0</v>
      </c>
      <c r="G353" s="318" t="s">
        <v>3051</v>
      </c>
      <c r="H353" s="318" t="s">
        <v>3056</v>
      </c>
      <c r="I353" s="320">
        <f>IF(A353=A352,1,0)</f>
        <v>1</v>
      </c>
      <c r="J353" s="320">
        <f>IF(I353=0,-INT(J352-1),J352)</f>
      </c>
    </row>
    <row r="354" spans="1:10" ht="12.75">
      <c r="A354" s="318" t="s">
        <v>106</v>
      </c>
      <c r="B354" s="318" t="s">
        <v>3813</v>
      </c>
      <c r="C354" s="318" t="s">
        <v>3814</v>
      </c>
      <c r="E354" s="318" t="s">
        <v>362</v>
      </c>
      <c r="F354" s="320">
        <f>VLOOKUP(E354,RUOLO!$A$1:$B$6,2,FALSE)</f>
        <v>0</v>
      </c>
      <c r="G354" s="318" t="s">
        <v>3051</v>
      </c>
      <c r="H354" s="318" t="s">
        <v>3056</v>
      </c>
      <c r="I354" s="320">
        <f>IF(A354=A353,1,0)</f>
        <v>1</v>
      </c>
      <c r="J354" s="320">
        <f>IF(I354=0,-INT(J353-1),J353)</f>
      </c>
    </row>
    <row r="355" spans="1:10" ht="12.75">
      <c r="A355" s="318" t="s">
        <v>106</v>
      </c>
      <c r="B355" s="318" t="s">
        <v>3815</v>
      </c>
      <c r="C355" s="318" t="s">
        <v>3816</v>
      </c>
      <c r="E355" s="318" t="s">
        <v>362</v>
      </c>
      <c r="F355" s="320">
        <f>VLOOKUP(E355,RUOLO!$A$1:$B$6,2,FALSE)</f>
        <v>0</v>
      </c>
      <c r="G355" s="318" t="s">
        <v>3051</v>
      </c>
      <c r="H355" s="318" t="s">
        <v>3056</v>
      </c>
      <c r="I355" s="320">
        <f>IF(A355=A354,1,0)</f>
        <v>1</v>
      </c>
      <c r="J355" s="320">
        <f>IF(I355=0,-INT(J354-1),J354)</f>
      </c>
    </row>
    <row r="356" spans="1:10" ht="12.75">
      <c r="A356" s="318" t="s">
        <v>106</v>
      </c>
      <c r="B356" s="318" t="s">
        <v>3817</v>
      </c>
      <c r="C356" s="318" t="s">
        <v>3818</v>
      </c>
      <c r="E356" s="318" t="s">
        <v>362</v>
      </c>
      <c r="F356" s="320">
        <f>VLOOKUP(E356,RUOLO!$A$1:$B$6,2,FALSE)</f>
        <v>0</v>
      </c>
      <c r="G356" s="318" t="s">
        <v>3051</v>
      </c>
      <c r="H356" s="318" t="s">
        <v>3056</v>
      </c>
      <c r="I356" s="320">
        <f>IF(A356=A355,1,0)</f>
        <v>1</v>
      </c>
      <c r="J356" s="320">
        <f>IF(I356=0,-INT(J355-1),J355)</f>
      </c>
    </row>
    <row r="357" spans="1:10" ht="12.75">
      <c r="A357" s="318" t="s">
        <v>106</v>
      </c>
      <c r="B357" s="318" t="s">
        <v>3819</v>
      </c>
      <c r="C357" s="318" t="s">
        <v>3820</v>
      </c>
      <c r="E357" s="318" t="s">
        <v>362</v>
      </c>
      <c r="F357" s="320">
        <f>VLOOKUP(E357,RUOLO!$A$1:$B$6,2,FALSE)</f>
        <v>0</v>
      </c>
      <c r="G357" s="318" t="s">
        <v>3051</v>
      </c>
      <c r="H357" s="318" t="s">
        <v>3056</v>
      </c>
      <c r="I357" s="320">
        <f>IF(A357=A356,1,0)</f>
        <v>1</v>
      </c>
      <c r="J357" s="320">
        <f>IF(I357=0,-INT(J356-1),J356)</f>
      </c>
    </row>
    <row r="358" spans="1:10" ht="12.75">
      <c r="A358" s="318" t="s">
        <v>106</v>
      </c>
      <c r="B358" s="318" t="s">
        <v>3821</v>
      </c>
      <c r="C358" s="318" t="s">
        <v>3822</v>
      </c>
      <c r="E358" s="318" t="s">
        <v>362</v>
      </c>
      <c r="F358" s="320">
        <f>VLOOKUP(E358,RUOLO!$A$1:$B$6,2,FALSE)</f>
        <v>0</v>
      </c>
      <c r="G358" s="318" t="s">
        <v>3051</v>
      </c>
      <c r="H358" s="318" t="s">
        <v>3056</v>
      </c>
      <c r="I358" s="320">
        <f>IF(A358=A357,1,0)</f>
        <v>1</v>
      </c>
      <c r="J358" s="320">
        <f>IF(I358=0,-INT(J357-1),J357)</f>
      </c>
    </row>
    <row r="359" spans="1:10" ht="12.75">
      <c r="A359" s="318" t="s">
        <v>106</v>
      </c>
      <c r="B359" s="318" t="s">
        <v>3823</v>
      </c>
      <c r="C359" s="318" t="s">
        <v>3824</v>
      </c>
      <c r="E359" s="318" t="s">
        <v>362</v>
      </c>
      <c r="F359" s="320">
        <f>VLOOKUP(E359,RUOLO!$A$1:$B$6,2,FALSE)</f>
        <v>0</v>
      </c>
      <c r="G359" s="318" t="s">
        <v>3051</v>
      </c>
      <c r="H359" s="318" t="s">
        <v>3056</v>
      </c>
      <c r="I359" s="320">
        <f>IF(A359=A358,1,0)</f>
        <v>1</v>
      </c>
      <c r="J359" s="320">
        <f>IF(I359=0,-INT(J358-1),J358)</f>
      </c>
    </row>
    <row r="360" spans="1:10" ht="12.75">
      <c r="A360" s="318" t="s">
        <v>106</v>
      </c>
      <c r="B360" s="318" t="s">
        <v>3825</v>
      </c>
      <c r="C360" s="318" t="s">
        <v>3826</v>
      </c>
      <c r="E360" s="318" t="s">
        <v>362</v>
      </c>
      <c r="F360" s="320">
        <f>VLOOKUP(E360,RUOLO!$A$1:$B$6,2,FALSE)</f>
        <v>0</v>
      </c>
      <c r="G360" s="318" t="s">
        <v>3051</v>
      </c>
      <c r="H360" s="318" t="s">
        <v>3056</v>
      </c>
      <c r="I360" s="320">
        <f>IF(A360=A359,1,0)</f>
        <v>1</v>
      </c>
      <c r="J360" s="320">
        <f>IF(I360=0,-INT(J359-1),J359)</f>
      </c>
    </row>
    <row r="361" spans="1:10" ht="12.75">
      <c r="A361" s="318" t="s">
        <v>106</v>
      </c>
      <c r="B361" s="318" t="s">
        <v>3827</v>
      </c>
      <c r="C361" s="318" t="s">
        <v>3828</v>
      </c>
      <c r="E361" s="318" t="s">
        <v>362</v>
      </c>
      <c r="F361" s="320">
        <f>VLOOKUP(E361,RUOLO!$A$1:$B$6,2,FALSE)</f>
        <v>0</v>
      </c>
      <c r="G361" s="318" t="s">
        <v>3051</v>
      </c>
      <c r="H361" s="318" t="s">
        <v>3056</v>
      </c>
      <c r="I361" s="320">
        <f>IF(A361=A360,1,0)</f>
        <v>1</v>
      </c>
      <c r="J361" s="320">
        <f>IF(I361=0,-INT(J360-1),J360)</f>
      </c>
    </row>
    <row r="362" spans="1:10" ht="12.75">
      <c r="A362" s="318" t="s">
        <v>106</v>
      </c>
      <c r="B362" s="318" t="s">
        <v>3829</v>
      </c>
      <c r="C362" s="318" t="s">
        <v>3830</v>
      </c>
      <c r="E362" s="318" t="s">
        <v>362</v>
      </c>
      <c r="F362" s="320">
        <f>VLOOKUP(E362,RUOLO!$A$1:$B$6,2,FALSE)</f>
        <v>0</v>
      </c>
      <c r="G362" s="318" t="s">
        <v>3051</v>
      </c>
      <c r="H362" s="318" t="s">
        <v>3056</v>
      </c>
      <c r="I362" s="320">
        <f>IF(A362=A361,1,0)</f>
        <v>1</v>
      </c>
      <c r="J362" s="320">
        <f>IF(I362=0,-INT(J361-1),J361)</f>
      </c>
    </row>
    <row r="363" spans="1:10" ht="12.75">
      <c r="A363" s="318" t="s">
        <v>106</v>
      </c>
      <c r="B363" s="318" t="s">
        <v>3831</v>
      </c>
      <c r="C363" s="318" t="s">
        <v>3832</v>
      </c>
      <c r="E363" s="318" t="s">
        <v>362</v>
      </c>
      <c r="F363" s="320">
        <f>VLOOKUP(E363,RUOLO!$A$1:$B$6,2,FALSE)</f>
        <v>0</v>
      </c>
      <c r="G363" s="318" t="s">
        <v>3051</v>
      </c>
      <c r="H363" s="318" t="s">
        <v>3056</v>
      </c>
      <c r="I363" s="320">
        <f>IF(A363=A362,1,0)</f>
        <v>1</v>
      </c>
      <c r="J363" s="320">
        <f>IF(I363=0,-INT(J362-1),J362)</f>
      </c>
    </row>
    <row r="364" spans="1:10" ht="12.75">
      <c r="A364" s="318" t="s">
        <v>106</v>
      </c>
      <c r="B364" s="318" t="s">
        <v>3833</v>
      </c>
      <c r="C364" s="318" t="s">
        <v>3834</v>
      </c>
      <c r="E364" s="318" t="s">
        <v>362</v>
      </c>
      <c r="F364" s="320">
        <f>VLOOKUP(E364,RUOLO!$A$1:$B$6,2,FALSE)</f>
        <v>0</v>
      </c>
      <c r="G364" s="318" t="s">
        <v>3051</v>
      </c>
      <c r="H364" s="318" t="s">
        <v>3056</v>
      </c>
      <c r="I364" s="320">
        <f>IF(A364=A363,1,0)</f>
        <v>1</v>
      </c>
      <c r="J364" s="320">
        <f>IF(I364=0,-INT(J363-1),J363)</f>
      </c>
    </row>
    <row r="365" spans="1:10" ht="12.75">
      <c r="A365" s="318" t="s">
        <v>106</v>
      </c>
      <c r="B365" s="318" t="s">
        <v>3835</v>
      </c>
      <c r="C365" s="318" t="s">
        <v>3836</v>
      </c>
      <c r="D365" s="319" t="s">
        <v>3837</v>
      </c>
      <c r="E365" s="318" t="s">
        <v>3050</v>
      </c>
      <c r="F365" s="320" t="str">
        <f>VLOOKUP(E365,RUOLO!$A$1:$B$6,2,FALSE)</f>
        <v>02-MANDATARIA</v>
      </c>
      <c r="G365" s="318" t="s">
        <v>3051</v>
      </c>
      <c r="H365" s="318" t="s">
        <v>3056</v>
      </c>
      <c r="I365" s="320">
        <f>IF(A365=A364,1,0)</f>
        <v>1</v>
      </c>
      <c r="J365" s="320">
        <f>IF(I365=0,-INT(J364-1),J364)</f>
      </c>
    </row>
    <row r="366" spans="1:10" ht="12.75">
      <c r="A366" s="318" t="s">
        <v>106</v>
      </c>
      <c r="B366" s="318" t="s">
        <v>3838</v>
      </c>
      <c r="C366" s="318" t="s">
        <v>3839</v>
      </c>
      <c r="D366" s="319" t="s">
        <v>3837</v>
      </c>
      <c r="E366" s="318" t="s">
        <v>3049</v>
      </c>
      <c r="F366" s="320" t="str">
        <f>VLOOKUP(E366,RUOLO!$A$1:$B$6,2,FALSE)</f>
        <v>01-MANDANTE</v>
      </c>
      <c r="G366" s="318" t="s">
        <v>3051</v>
      </c>
      <c r="H366" s="318" t="s">
        <v>3056</v>
      </c>
      <c r="I366" s="320">
        <f>IF(A366=A365,1,0)</f>
        <v>1</v>
      </c>
      <c r="J366" s="320">
        <f>IF(I366=0,-INT(J365-1),J365)</f>
      </c>
    </row>
    <row r="367" spans="1:10" ht="12.75">
      <c r="A367" s="318" t="s">
        <v>106</v>
      </c>
      <c r="B367" s="318" t="s">
        <v>3840</v>
      </c>
      <c r="C367" s="318" t="s">
        <v>3841</v>
      </c>
      <c r="E367" s="318" t="s">
        <v>362</v>
      </c>
      <c r="F367" s="320">
        <f>VLOOKUP(E367,RUOLO!$A$1:$B$6,2,FALSE)</f>
        <v>0</v>
      </c>
      <c r="G367" s="318" t="s">
        <v>3051</v>
      </c>
      <c r="H367" s="318" t="s">
        <v>3056</v>
      </c>
      <c r="I367" s="320">
        <f>IF(A367=A366,1,0)</f>
        <v>1</v>
      </c>
      <c r="J367" s="320">
        <f>IF(I367=0,-INT(J366-1),J366)</f>
      </c>
    </row>
    <row r="368" spans="1:10" ht="12.75">
      <c r="A368" s="318" t="s">
        <v>106</v>
      </c>
      <c r="B368" s="318" t="s">
        <v>3842</v>
      </c>
      <c r="C368" s="318" t="s">
        <v>3843</v>
      </c>
      <c r="E368" s="318" t="s">
        <v>362</v>
      </c>
      <c r="F368" s="320">
        <f>VLOOKUP(E368,RUOLO!$A$1:$B$6,2,FALSE)</f>
        <v>0</v>
      </c>
      <c r="G368" s="318" t="s">
        <v>3051</v>
      </c>
      <c r="H368" s="318" t="s">
        <v>3056</v>
      </c>
      <c r="I368" s="320">
        <f>IF(A368=A367,1,0)</f>
        <v>1</v>
      </c>
      <c r="J368" s="320">
        <f>IF(I368=0,-INT(J367-1),J367)</f>
      </c>
    </row>
    <row r="369" spans="1:10" ht="12.75">
      <c r="A369" s="318" t="s">
        <v>106</v>
      </c>
      <c r="B369" s="318" t="s">
        <v>3844</v>
      </c>
      <c r="C369" s="318" t="s">
        <v>3845</v>
      </c>
      <c r="E369" s="318" t="s">
        <v>362</v>
      </c>
      <c r="F369" s="320">
        <f>VLOOKUP(E369,RUOLO!$A$1:$B$6,2,FALSE)</f>
        <v>0</v>
      </c>
      <c r="G369" s="318" t="s">
        <v>3051</v>
      </c>
      <c r="H369" s="318" t="s">
        <v>3056</v>
      </c>
      <c r="I369" s="320">
        <f>IF(A369=A368,1,0)</f>
        <v>1</v>
      </c>
      <c r="J369" s="320">
        <f>IF(I369=0,-INT(J368-1),J368)</f>
      </c>
    </row>
    <row r="370" spans="1:10" ht="12.75">
      <c r="A370" s="318" t="s">
        <v>106</v>
      </c>
      <c r="B370" s="318" t="s">
        <v>3846</v>
      </c>
      <c r="C370" s="318" t="s">
        <v>3847</v>
      </c>
      <c r="D370" s="319" t="s">
        <v>3848</v>
      </c>
      <c r="E370" s="318" t="s">
        <v>3050</v>
      </c>
      <c r="F370" s="320" t="str">
        <f>VLOOKUP(E370,RUOLO!$A$1:$B$6,2,FALSE)</f>
        <v>02-MANDATARIA</v>
      </c>
      <c r="G370" s="318" t="s">
        <v>3051</v>
      </c>
      <c r="H370" s="318" t="s">
        <v>3056</v>
      </c>
      <c r="I370" s="320">
        <f>IF(A370=A369,1,0)</f>
        <v>1</v>
      </c>
      <c r="J370" s="320">
        <f>IF(I370=0,-INT(J369-1),J369)</f>
      </c>
    </row>
    <row r="371" spans="1:10" ht="12.75">
      <c r="A371" s="318" t="s">
        <v>106</v>
      </c>
      <c r="B371" s="318" t="s">
        <v>3849</v>
      </c>
      <c r="C371" s="318" t="s">
        <v>3850</v>
      </c>
      <c r="D371" s="319" t="s">
        <v>3848</v>
      </c>
      <c r="E371" s="318" t="s">
        <v>3049</v>
      </c>
      <c r="F371" s="320" t="str">
        <f>VLOOKUP(E371,RUOLO!$A$1:$B$6,2,FALSE)</f>
        <v>01-MANDANTE</v>
      </c>
      <c r="G371" s="318" t="s">
        <v>3051</v>
      </c>
      <c r="H371" s="318" t="s">
        <v>3056</v>
      </c>
      <c r="I371" s="320">
        <f>IF(A371=A370,1,0)</f>
        <v>1</v>
      </c>
      <c r="J371" s="320">
        <f>IF(I371=0,-INT(J370-1),J370)</f>
      </c>
    </row>
    <row r="372" spans="1:10" ht="12.75">
      <c r="A372" s="318" t="s">
        <v>106</v>
      </c>
      <c r="B372" s="318" t="s">
        <v>3851</v>
      </c>
      <c r="C372" s="318" t="s">
        <v>3852</v>
      </c>
      <c r="D372" s="319" t="s">
        <v>3853</v>
      </c>
      <c r="E372" s="318" t="s">
        <v>3050</v>
      </c>
      <c r="F372" s="320" t="str">
        <f>VLOOKUP(E372,RUOLO!$A$1:$B$6,2,FALSE)</f>
        <v>02-MANDATARIA</v>
      </c>
      <c r="G372" s="318" t="s">
        <v>3051</v>
      </c>
      <c r="H372" s="318" t="s">
        <v>3056</v>
      </c>
      <c r="I372" s="320">
        <f>IF(A372=A371,1,0)</f>
        <v>1</v>
      </c>
      <c r="J372" s="320">
        <f>IF(I372=0,-INT(J371-1),J371)</f>
      </c>
    </row>
    <row r="373" spans="1:10" ht="12.75">
      <c r="A373" s="318" t="s">
        <v>106</v>
      </c>
      <c r="B373" s="318" t="s">
        <v>3854</v>
      </c>
      <c r="C373" s="318" t="s">
        <v>3855</v>
      </c>
      <c r="D373" s="319" t="s">
        <v>3853</v>
      </c>
      <c r="E373" s="318" t="s">
        <v>3049</v>
      </c>
      <c r="F373" s="320" t="str">
        <f>VLOOKUP(E373,RUOLO!$A$1:$B$6,2,FALSE)</f>
        <v>01-MANDANTE</v>
      </c>
      <c r="G373" s="318" t="s">
        <v>3051</v>
      </c>
      <c r="H373" s="318" t="s">
        <v>3056</v>
      </c>
      <c r="I373" s="320">
        <f>IF(A373=A372,1,0)</f>
        <v>1</v>
      </c>
      <c r="J373" s="320">
        <f>IF(I373=0,-INT(J372-1),J372)</f>
      </c>
    </row>
    <row r="374" spans="1:10" ht="12.75">
      <c r="A374" s="318" t="s">
        <v>106</v>
      </c>
      <c r="B374" s="318" t="s">
        <v>3856</v>
      </c>
      <c r="C374" s="318" t="s">
        <v>3857</v>
      </c>
      <c r="D374" s="319" t="s">
        <v>3858</v>
      </c>
      <c r="E374" s="318" t="s">
        <v>3050</v>
      </c>
      <c r="F374" s="320" t="str">
        <f>VLOOKUP(E374,RUOLO!$A$1:$B$6,2,FALSE)</f>
        <v>02-MANDATARIA</v>
      </c>
      <c r="G374" s="318" t="s">
        <v>3051</v>
      </c>
      <c r="H374" s="318" t="s">
        <v>3056</v>
      </c>
      <c r="I374" s="320">
        <f>IF(A374=A373,1,0)</f>
        <v>1</v>
      </c>
      <c r="J374" s="320">
        <f>IF(I374=0,-INT(J373-1),J373)</f>
      </c>
    </row>
    <row r="375" spans="1:10" ht="12.75">
      <c r="A375" s="318" t="s">
        <v>106</v>
      </c>
      <c r="B375" s="318" t="s">
        <v>3859</v>
      </c>
      <c r="C375" s="318" t="s">
        <v>3860</v>
      </c>
      <c r="D375" s="319" t="s">
        <v>3858</v>
      </c>
      <c r="E375" s="318" t="s">
        <v>3049</v>
      </c>
      <c r="F375" s="320" t="str">
        <f>VLOOKUP(E375,RUOLO!$A$1:$B$6,2,FALSE)</f>
        <v>01-MANDANTE</v>
      </c>
      <c r="G375" s="318" t="s">
        <v>3051</v>
      </c>
      <c r="H375" s="318" t="s">
        <v>3056</v>
      </c>
      <c r="I375" s="320">
        <f>IF(A375=A374,1,0)</f>
        <v>1</v>
      </c>
      <c r="J375" s="320">
        <f>IF(I375=0,-INT(J374-1),J374)</f>
      </c>
    </row>
    <row r="376" spans="1:10" ht="12.75">
      <c r="A376" s="318" t="s">
        <v>106</v>
      </c>
      <c r="B376" s="318" t="s">
        <v>3861</v>
      </c>
      <c r="C376" s="318" t="s">
        <v>3862</v>
      </c>
      <c r="D376" s="319" t="s">
        <v>3858</v>
      </c>
      <c r="E376" s="318" t="s">
        <v>3049</v>
      </c>
      <c r="F376" s="320" t="str">
        <f>VLOOKUP(E376,RUOLO!$A$1:$B$6,2,FALSE)</f>
        <v>01-MANDANTE</v>
      </c>
      <c r="G376" s="318" t="s">
        <v>3051</v>
      </c>
      <c r="H376" s="318" t="s">
        <v>3056</v>
      </c>
      <c r="I376" s="320">
        <f>IF(A376=A375,1,0)</f>
        <v>1</v>
      </c>
      <c r="J376" s="320">
        <f>IF(I376=0,-INT(J375-1),J375)</f>
      </c>
    </row>
    <row r="377" spans="1:10" ht="12.75">
      <c r="A377" s="318" t="s">
        <v>106</v>
      </c>
      <c r="B377" s="318" t="s">
        <v>3863</v>
      </c>
      <c r="C377" s="318" t="s">
        <v>3864</v>
      </c>
      <c r="E377" s="318" t="s">
        <v>362</v>
      </c>
      <c r="F377" s="320">
        <f>VLOOKUP(E377,RUOLO!$A$1:$B$6,2,FALSE)</f>
        <v>0</v>
      </c>
      <c r="G377" s="318" t="s">
        <v>3051</v>
      </c>
      <c r="H377" s="318" t="s">
        <v>3056</v>
      </c>
      <c r="I377" s="320">
        <f>IF(A377=A376,1,0)</f>
        <v>1</v>
      </c>
      <c r="J377" s="320">
        <f>IF(I377=0,-INT(J376-1),J376)</f>
      </c>
    </row>
    <row r="378" spans="1:10" ht="12.75">
      <c r="A378" s="318" t="s">
        <v>106</v>
      </c>
      <c r="B378" s="318" t="s">
        <v>3865</v>
      </c>
      <c r="C378" s="318" t="s">
        <v>3866</v>
      </c>
      <c r="E378" s="318" t="s">
        <v>362</v>
      </c>
      <c r="F378" s="320">
        <f>VLOOKUP(E378,RUOLO!$A$1:$B$6,2,FALSE)</f>
        <v>0</v>
      </c>
      <c r="G378" s="318" t="s">
        <v>3051</v>
      </c>
      <c r="H378" s="318" t="s">
        <v>3056</v>
      </c>
      <c r="I378" s="320">
        <f>IF(A378=A377,1,0)</f>
        <v>1</v>
      </c>
      <c r="J378" s="320">
        <f>IF(I378=0,-INT(J377-1),J377)</f>
      </c>
    </row>
    <row r="379" spans="1:10" ht="12.75">
      <c r="A379" s="318" t="s">
        <v>106</v>
      </c>
      <c r="B379" s="318" t="s">
        <v>3867</v>
      </c>
      <c r="C379" s="318" t="s">
        <v>3868</v>
      </c>
      <c r="E379" s="318" t="s">
        <v>362</v>
      </c>
      <c r="F379" s="320">
        <f>VLOOKUP(E379,RUOLO!$A$1:$B$6,2,FALSE)</f>
        <v>0</v>
      </c>
      <c r="G379" s="318" t="s">
        <v>3051</v>
      </c>
      <c r="H379" s="318" t="s">
        <v>3056</v>
      </c>
      <c r="I379" s="320">
        <f>IF(A379=A378,1,0)</f>
        <v>1</v>
      </c>
      <c r="J379" s="320">
        <f>IF(I379=0,-INT(J378-1),J378)</f>
      </c>
    </row>
    <row r="380" spans="1:10" ht="12.75">
      <c r="A380" s="318" t="s">
        <v>106</v>
      </c>
      <c r="B380" s="318" t="s">
        <v>3869</v>
      </c>
      <c r="C380" s="318" t="s">
        <v>3870</v>
      </c>
      <c r="E380" s="318" t="s">
        <v>362</v>
      </c>
      <c r="F380" s="320">
        <f>VLOOKUP(E380,RUOLO!$A$1:$B$6,2,FALSE)</f>
        <v>0</v>
      </c>
      <c r="G380" s="318" t="s">
        <v>3051</v>
      </c>
      <c r="H380" s="318" t="s">
        <v>3056</v>
      </c>
      <c r="I380" s="320">
        <f>IF(A380=A379,1,0)</f>
        <v>1</v>
      </c>
      <c r="J380" s="320">
        <f>IF(I380=0,-INT(J379-1),J379)</f>
      </c>
    </row>
    <row r="381" spans="1:10" ht="12.75">
      <c r="A381" s="318" t="s">
        <v>106</v>
      </c>
      <c r="B381" s="318" t="s">
        <v>3871</v>
      </c>
      <c r="C381" s="318" t="s">
        <v>3872</v>
      </c>
      <c r="E381" s="318" t="s">
        <v>362</v>
      </c>
      <c r="F381" s="320">
        <f>VLOOKUP(E381,RUOLO!$A$1:$B$6,2,FALSE)</f>
        <v>0</v>
      </c>
      <c r="G381" s="318" t="s">
        <v>3051</v>
      </c>
      <c r="H381" s="318" t="s">
        <v>3056</v>
      </c>
      <c r="I381" s="320">
        <f>IF(A381=A380,1,0)</f>
        <v>1</v>
      </c>
      <c r="J381" s="320">
        <f>IF(I381=0,-INT(J380-1),J380)</f>
      </c>
    </row>
    <row r="382" spans="1:10" ht="12.75">
      <c r="A382" s="318" t="s">
        <v>106</v>
      </c>
      <c r="B382" s="318" t="s">
        <v>3873</v>
      </c>
      <c r="C382" s="318" t="s">
        <v>3874</v>
      </c>
      <c r="E382" s="318" t="s">
        <v>362</v>
      </c>
      <c r="F382" s="320">
        <f>VLOOKUP(E382,RUOLO!$A$1:$B$6,2,FALSE)</f>
        <v>0</v>
      </c>
      <c r="G382" s="318" t="s">
        <v>3051</v>
      </c>
      <c r="H382" s="318" t="s">
        <v>3056</v>
      </c>
      <c r="I382" s="320">
        <f>IF(A382=A381,1,0)</f>
        <v>1</v>
      </c>
      <c r="J382" s="320">
        <f>IF(I382=0,-INT(J381-1),J381)</f>
      </c>
    </row>
    <row r="383" spans="1:10" ht="12.75">
      <c r="A383" s="318" t="s">
        <v>106</v>
      </c>
      <c r="B383" s="318" t="s">
        <v>3875</v>
      </c>
      <c r="C383" s="318" t="s">
        <v>3876</v>
      </c>
      <c r="E383" s="318" t="s">
        <v>362</v>
      </c>
      <c r="F383" s="320">
        <f>VLOOKUP(E383,RUOLO!$A$1:$B$6,2,FALSE)</f>
        <v>0</v>
      </c>
      <c r="G383" s="318" t="s">
        <v>3051</v>
      </c>
      <c r="H383" s="318" t="s">
        <v>3056</v>
      </c>
      <c r="I383" s="320">
        <f>IF(A383=A382,1,0)</f>
        <v>1</v>
      </c>
      <c r="J383" s="320">
        <f>IF(I383=0,-INT(J382-1),J382)</f>
      </c>
    </row>
    <row r="384" spans="1:10" ht="12.75">
      <c r="A384" s="318" t="s">
        <v>106</v>
      </c>
      <c r="B384" s="318" t="s">
        <v>3877</v>
      </c>
      <c r="C384" s="318" t="s">
        <v>3878</v>
      </c>
      <c r="E384" s="318" t="s">
        <v>362</v>
      </c>
      <c r="F384" s="320">
        <f>VLOOKUP(E384,RUOLO!$A$1:$B$6,2,FALSE)</f>
        <v>0</v>
      </c>
      <c r="G384" s="318" t="s">
        <v>3051</v>
      </c>
      <c r="H384" s="318" t="s">
        <v>3056</v>
      </c>
      <c r="I384" s="320">
        <f>IF(A384=A383,1,0)</f>
        <v>1</v>
      </c>
      <c r="J384" s="320">
        <f>IF(I384=0,-INT(J383-1),J383)</f>
      </c>
    </row>
    <row r="385" spans="1:10" ht="12.75">
      <c r="A385" s="318" t="s">
        <v>106</v>
      </c>
      <c r="B385" s="318" t="s">
        <v>3879</v>
      </c>
      <c r="C385" s="318" t="s">
        <v>3880</v>
      </c>
      <c r="D385" s="319" t="s">
        <v>3881</v>
      </c>
      <c r="E385" s="318" t="s">
        <v>3050</v>
      </c>
      <c r="F385" s="320" t="str">
        <f>VLOOKUP(E385,RUOLO!$A$1:$B$6,2,FALSE)</f>
        <v>02-MANDATARIA</v>
      </c>
      <c r="G385" s="318" t="s">
        <v>3051</v>
      </c>
      <c r="H385" s="318" t="s">
        <v>3056</v>
      </c>
      <c r="I385" s="320">
        <f>IF(A385=A384,1,0)</f>
        <v>1</v>
      </c>
      <c r="J385" s="320">
        <f>IF(I385=0,-INT(J384-1),J384)</f>
      </c>
    </row>
    <row r="386" spans="1:10" ht="12.75">
      <c r="A386" s="318" t="s">
        <v>106</v>
      </c>
      <c r="B386" s="318" t="s">
        <v>3882</v>
      </c>
      <c r="C386" s="318" t="s">
        <v>3883</v>
      </c>
      <c r="D386" s="319" t="s">
        <v>3881</v>
      </c>
      <c r="E386" s="318" t="s">
        <v>3049</v>
      </c>
      <c r="F386" s="320" t="str">
        <f>VLOOKUP(E386,RUOLO!$A$1:$B$6,2,FALSE)</f>
        <v>01-MANDANTE</v>
      </c>
      <c r="G386" s="318" t="s">
        <v>3051</v>
      </c>
      <c r="H386" s="318" t="s">
        <v>3056</v>
      </c>
      <c r="I386" s="320">
        <f>IF(A386=A385,1,0)</f>
        <v>1</v>
      </c>
      <c r="J386" s="320">
        <f>IF(I386=0,-INT(J385-1),J385)</f>
      </c>
    </row>
    <row r="387" spans="1:10" ht="12.75">
      <c r="A387" s="318" t="s">
        <v>106</v>
      </c>
      <c r="B387" s="318" t="s">
        <v>3092</v>
      </c>
      <c r="C387" s="318" t="s">
        <v>3884</v>
      </c>
      <c r="D387" s="319" t="s">
        <v>3885</v>
      </c>
      <c r="E387" s="318" t="s">
        <v>3050</v>
      </c>
      <c r="F387" s="320" t="str">
        <f>VLOOKUP(E387,RUOLO!$A$1:$B$6,2,FALSE)</f>
        <v>02-MANDATARIA</v>
      </c>
      <c r="G387" s="318" t="s">
        <v>3051</v>
      </c>
      <c r="H387" s="318" t="s">
        <v>3056</v>
      </c>
      <c r="I387" s="320">
        <f>IF(A387=A386,1,0)</f>
        <v>1</v>
      </c>
      <c r="J387" s="320">
        <f>IF(I387=0,-INT(J386-1),J386)</f>
      </c>
    </row>
    <row r="388" spans="1:10" ht="12.75">
      <c r="A388" s="318" t="s">
        <v>106</v>
      </c>
      <c r="B388" s="318" t="s">
        <v>3886</v>
      </c>
      <c r="C388" s="318" t="s">
        <v>3887</v>
      </c>
      <c r="D388" s="319" t="s">
        <v>3885</v>
      </c>
      <c r="E388" s="318" t="s">
        <v>3049</v>
      </c>
      <c r="F388" s="320" t="str">
        <f>VLOOKUP(E388,RUOLO!$A$1:$B$6,2,FALSE)</f>
        <v>01-MANDANTE</v>
      </c>
      <c r="G388" s="318" t="s">
        <v>3051</v>
      </c>
      <c r="H388" s="318" t="s">
        <v>3056</v>
      </c>
      <c r="I388" s="320">
        <f>IF(A388=A387,1,0)</f>
        <v>1</v>
      </c>
      <c r="J388" s="320">
        <f>IF(I388=0,-INT(J387-1),J387)</f>
      </c>
    </row>
    <row r="389" spans="1:10" ht="12.75">
      <c r="A389" s="318" t="s">
        <v>106</v>
      </c>
      <c r="B389" s="318" t="s">
        <v>3888</v>
      </c>
      <c r="C389" s="318" t="s">
        <v>3889</v>
      </c>
      <c r="D389" s="319" t="s">
        <v>3890</v>
      </c>
      <c r="E389" s="318" t="s">
        <v>3050</v>
      </c>
      <c r="F389" s="320" t="str">
        <f>VLOOKUP(E389,RUOLO!$A$1:$B$6,2,FALSE)</f>
        <v>02-MANDATARIA</v>
      </c>
      <c r="G389" s="318" t="s">
        <v>3051</v>
      </c>
      <c r="H389" s="318" t="s">
        <v>3056</v>
      </c>
      <c r="I389" s="320">
        <f>IF(A389=A388,1,0)</f>
        <v>1</v>
      </c>
      <c r="J389" s="320">
        <f>IF(I389=0,-INT(J388-1),J388)</f>
      </c>
    </row>
    <row r="390" spans="1:10" ht="12.75">
      <c r="A390" s="318" t="s">
        <v>106</v>
      </c>
      <c r="B390" s="318" t="s">
        <v>3891</v>
      </c>
      <c r="C390" s="318" t="s">
        <v>3892</v>
      </c>
      <c r="D390" s="319" t="s">
        <v>3890</v>
      </c>
      <c r="E390" s="318" t="s">
        <v>3049</v>
      </c>
      <c r="F390" s="320" t="str">
        <f>VLOOKUP(E390,RUOLO!$A$1:$B$6,2,FALSE)</f>
        <v>01-MANDANTE</v>
      </c>
      <c r="G390" s="318" t="s">
        <v>3051</v>
      </c>
      <c r="H390" s="318" t="s">
        <v>3056</v>
      </c>
      <c r="I390" s="320">
        <f>IF(A390=A389,1,0)</f>
        <v>1</v>
      </c>
      <c r="J390" s="320">
        <f>IF(I390=0,-INT(J389-1),J389)</f>
      </c>
    </row>
    <row r="391" spans="1:10" ht="12.75">
      <c r="A391" s="318" t="s">
        <v>106</v>
      </c>
      <c r="B391" s="318" t="s">
        <v>3893</v>
      </c>
      <c r="C391" s="318" t="s">
        <v>3894</v>
      </c>
      <c r="E391" s="318" t="s">
        <v>362</v>
      </c>
      <c r="F391" s="320">
        <f>VLOOKUP(E391,RUOLO!$A$1:$B$6,2,FALSE)</f>
        <v>0</v>
      </c>
      <c r="G391" s="318" t="s">
        <v>3051</v>
      </c>
      <c r="H391" s="318" t="s">
        <v>3056</v>
      </c>
      <c r="I391" s="320">
        <f>IF(A391=A390,1,0)</f>
        <v>1</v>
      </c>
      <c r="J391" s="320">
        <f>IF(I391=0,-INT(J390-1),J390)</f>
      </c>
    </row>
    <row r="392" spans="1:10" ht="12.75">
      <c r="A392" s="318" t="s">
        <v>106</v>
      </c>
      <c r="B392" s="318" t="s">
        <v>3895</v>
      </c>
      <c r="C392" s="318" t="s">
        <v>3896</v>
      </c>
      <c r="E392" s="318" t="s">
        <v>362</v>
      </c>
      <c r="F392" s="320">
        <f>VLOOKUP(E392,RUOLO!$A$1:$B$6,2,FALSE)</f>
        <v>0</v>
      </c>
      <c r="G392" s="318" t="s">
        <v>3051</v>
      </c>
      <c r="H392" s="318" t="s">
        <v>3056</v>
      </c>
      <c r="I392" s="320">
        <f>IF(A392=A391,1,0)</f>
        <v>1</v>
      </c>
      <c r="J392" s="320">
        <f>IF(I392=0,-INT(J391-1),J391)</f>
      </c>
    </row>
    <row r="393" spans="1:10" ht="12.75">
      <c r="A393" s="318" t="s">
        <v>106</v>
      </c>
      <c r="B393" s="318" t="s">
        <v>3897</v>
      </c>
      <c r="C393" s="318" t="s">
        <v>3898</v>
      </c>
      <c r="D393" s="319" t="s">
        <v>3899</v>
      </c>
      <c r="E393" s="318" t="s">
        <v>3050</v>
      </c>
      <c r="F393" s="320" t="str">
        <f>VLOOKUP(E393,RUOLO!$A$1:$B$6,2,FALSE)</f>
        <v>02-MANDATARIA</v>
      </c>
      <c r="G393" s="318" t="s">
        <v>3051</v>
      </c>
      <c r="H393" s="318" t="s">
        <v>3056</v>
      </c>
      <c r="I393" s="320">
        <f>IF(A393=A392,1,0)</f>
        <v>1</v>
      </c>
      <c r="J393" s="320">
        <f>IF(I393=0,-INT(J392-1),J392)</f>
      </c>
    </row>
    <row r="394" spans="1:10" ht="12.75">
      <c r="A394" s="318" t="s">
        <v>106</v>
      </c>
      <c r="B394" s="318" t="s">
        <v>3900</v>
      </c>
      <c r="C394" s="318" t="s">
        <v>3901</v>
      </c>
      <c r="D394" s="319" t="s">
        <v>3899</v>
      </c>
      <c r="E394" s="318" t="s">
        <v>3049</v>
      </c>
      <c r="F394" s="320" t="str">
        <f>VLOOKUP(E394,RUOLO!$A$1:$B$6,2,FALSE)</f>
        <v>01-MANDANTE</v>
      </c>
      <c r="G394" s="318" t="s">
        <v>3051</v>
      </c>
      <c r="H394" s="318" t="s">
        <v>3056</v>
      </c>
      <c r="I394" s="320">
        <f>IF(A394=A393,1,0)</f>
        <v>1</v>
      </c>
      <c r="J394" s="320">
        <f>IF(I394=0,-INT(J393-1),J393)</f>
      </c>
    </row>
    <row r="395" spans="1:10" ht="12.75">
      <c r="A395" s="318" t="s">
        <v>106</v>
      </c>
      <c r="B395" s="318" t="s">
        <v>3902</v>
      </c>
      <c r="C395" s="318" t="s">
        <v>3903</v>
      </c>
      <c r="E395" s="318" t="s">
        <v>362</v>
      </c>
      <c r="F395" s="320">
        <f>VLOOKUP(E395,RUOLO!$A$1:$B$6,2,FALSE)</f>
        <v>0</v>
      </c>
      <c r="G395" s="318" t="s">
        <v>3051</v>
      </c>
      <c r="H395" s="318" t="s">
        <v>3056</v>
      </c>
      <c r="I395" s="320">
        <f>IF(A395=A394,1,0)</f>
        <v>1</v>
      </c>
      <c r="J395" s="320">
        <f>IF(I395=0,-INT(J394-1),J394)</f>
      </c>
    </row>
    <row r="396" spans="1:10" ht="12.75">
      <c r="A396" s="318" t="s">
        <v>106</v>
      </c>
      <c r="B396" s="318" t="s">
        <v>3904</v>
      </c>
      <c r="C396" s="318" t="s">
        <v>3905</v>
      </c>
      <c r="D396" s="319" t="s">
        <v>3906</v>
      </c>
      <c r="E396" s="318" t="s">
        <v>3050</v>
      </c>
      <c r="F396" s="320" t="str">
        <f>VLOOKUP(E396,RUOLO!$A$1:$B$6,2,FALSE)</f>
        <v>02-MANDATARIA</v>
      </c>
      <c r="G396" s="318" t="s">
        <v>3051</v>
      </c>
      <c r="H396" s="318" t="s">
        <v>3056</v>
      </c>
      <c r="I396" s="320">
        <f>IF(A396=A395,1,0)</f>
        <v>1</v>
      </c>
      <c r="J396" s="320">
        <f>IF(I396=0,-INT(J395-1),J395)</f>
      </c>
    </row>
    <row r="397" spans="1:10" ht="12.75">
      <c r="A397" s="318" t="s">
        <v>106</v>
      </c>
      <c r="B397" s="318" t="s">
        <v>3907</v>
      </c>
      <c r="C397" s="318" t="s">
        <v>3908</v>
      </c>
      <c r="D397" s="319" t="s">
        <v>3906</v>
      </c>
      <c r="E397" s="318" t="s">
        <v>3049</v>
      </c>
      <c r="F397" s="320" t="str">
        <f>VLOOKUP(E397,RUOLO!$A$1:$B$6,2,FALSE)</f>
        <v>01-MANDANTE</v>
      </c>
      <c r="G397" s="318" t="s">
        <v>3051</v>
      </c>
      <c r="H397" s="318" t="s">
        <v>3056</v>
      </c>
      <c r="I397" s="320">
        <f>IF(A397=A396,1,0)</f>
        <v>1</v>
      </c>
      <c r="J397" s="320">
        <f>IF(I397=0,-INT(J396-1),J396)</f>
      </c>
    </row>
    <row r="398" spans="1:10" ht="12.75">
      <c r="A398" s="318" t="s">
        <v>106</v>
      </c>
      <c r="B398" s="318" t="s">
        <v>3909</v>
      </c>
      <c r="C398" s="318" t="s">
        <v>3910</v>
      </c>
      <c r="E398" s="318" t="s">
        <v>362</v>
      </c>
      <c r="F398" s="320">
        <f>VLOOKUP(E398,RUOLO!$A$1:$B$6,2,FALSE)</f>
        <v>0</v>
      </c>
      <c r="G398" s="318" t="s">
        <v>3051</v>
      </c>
      <c r="H398" s="318" t="s">
        <v>3056</v>
      </c>
      <c r="I398" s="320">
        <f>IF(A398=A397,1,0)</f>
        <v>1</v>
      </c>
      <c r="J398" s="320">
        <f>IF(I398=0,-INT(J397-1),J397)</f>
      </c>
    </row>
    <row r="399" spans="1:10" ht="12.75">
      <c r="A399" s="318" t="s">
        <v>106</v>
      </c>
      <c r="B399" s="318" t="s">
        <v>3911</v>
      </c>
      <c r="C399" s="318" t="s">
        <v>3912</v>
      </c>
      <c r="E399" s="318" t="s">
        <v>362</v>
      </c>
      <c r="F399" s="320">
        <f>VLOOKUP(E399,RUOLO!$A$1:$B$6,2,FALSE)</f>
        <v>0</v>
      </c>
      <c r="G399" s="318" t="s">
        <v>3051</v>
      </c>
      <c r="H399" s="318" t="s">
        <v>3056</v>
      </c>
      <c r="I399" s="320">
        <f>IF(A399=A398,1,0)</f>
        <v>1</v>
      </c>
      <c r="J399" s="320">
        <f>IF(I399=0,-INT(J398-1),J398)</f>
      </c>
    </row>
    <row r="400" spans="1:10" ht="12.75">
      <c r="A400" s="318" t="s">
        <v>106</v>
      </c>
      <c r="B400" s="318" t="s">
        <v>3913</v>
      </c>
      <c r="C400" s="318" t="s">
        <v>3914</v>
      </c>
      <c r="E400" s="318" t="s">
        <v>362</v>
      </c>
      <c r="F400" s="320">
        <f>VLOOKUP(E400,RUOLO!$A$1:$B$6,2,FALSE)</f>
        <v>0</v>
      </c>
      <c r="G400" s="318" t="s">
        <v>3051</v>
      </c>
      <c r="H400" s="318" t="s">
        <v>3056</v>
      </c>
      <c r="I400" s="320">
        <f>IF(A400=A399,1,0)</f>
        <v>1</v>
      </c>
      <c r="J400" s="320">
        <f>IF(I400=0,-INT(J399-1),J399)</f>
      </c>
    </row>
    <row r="401" spans="1:10" ht="12.75">
      <c r="A401" s="318" t="s">
        <v>106</v>
      </c>
      <c r="B401" s="318" t="s">
        <v>3915</v>
      </c>
      <c r="C401" s="318" t="s">
        <v>3916</v>
      </c>
      <c r="D401" s="319" t="s">
        <v>3917</v>
      </c>
      <c r="E401" s="318" t="s">
        <v>3050</v>
      </c>
      <c r="F401" s="320" t="str">
        <f>VLOOKUP(E401,RUOLO!$A$1:$B$6,2,FALSE)</f>
        <v>02-MANDATARIA</v>
      </c>
      <c r="G401" s="318" t="s">
        <v>3051</v>
      </c>
      <c r="H401" s="318" t="s">
        <v>3056</v>
      </c>
      <c r="I401" s="320">
        <f>IF(A401=A400,1,0)</f>
        <v>1</v>
      </c>
      <c r="J401" s="320">
        <f>IF(I401=0,-INT(J400-1),J400)</f>
      </c>
    </row>
    <row r="402" spans="1:10" ht="12.75">
      <c r="A402" s="318" t="s">
        <v>106</v>
      </c>
      <c r="B402" s="318" t="s">
        <v>3918</v>
      </c>
      <c r="C402" s="318" t="s">
        <v>3919</v>
      </c>
      <c r="D402" s="319" t="s">
        <v>3917</v>
      </c>
      <c r="E402" s="318" t="s">
        <v>3049</v>
      </c>
      <c r="F402" s="320" t="str">
        <f>VLOOKUP(E402,RUOLO!$A$1:$B$6,2,FALSE)</f>
        <v>01-MANDANTE</v>
      </c>
      <c r="G402" s="318" t="s">
        <v>3051</v>
      </c>
      <c r="H402" s="318" t="s">
        <v>3056</v>
      </c>
      <c r="I402" s="320">
        <f>IF(A402=A401,1,0)</f>
        <v>1</v>
      </c>
      <c r="J402" s="320">
        <f>IF(I402=0,-INT(J401-1),J401)</f>
      </c>
    </row>
    <row r="403" spans="1:10" ht="12.75">
      <c r="A403" s="318" t="s">
        <v>106</v>
      </c>
      <c r="B403" s="318" t="s">
        <v>3920</v>
      </c>
      <c r="C403" s="318" t="s">
        <v>3921</v>
      </c>
      <c r="E403" s="318" t="s">
        <v>362</v>
      </c>
      <c r="F403" s="320">
        <f>VLOOKUP(E403,RUOLO!$A$1:$B$6,2,FALSE)</f>
        <v>0</v>
      </c>
      <c r="G403" s="318" t="s">
        <v>3051</v>
      </c>
      <c r="H403" s="318" t="s">
        <v>3056</v>
      </c>
      <c r="I403" s="320">
        <f>IF(A403=A402,1,0)</f>
        <v>1</v>
      </c>
      <c r="J403" s="320">
        <f>IF(I403=0,-INT(J402-1),J402)</f>
      </c>
    </row>
    <row r="404" spans="1:10" ht="12.75">
      <c r="A404" s="318" t="s">
        <v>106</v>
      </c>
      <c r="B404" s="318" t="s">
        <v>3922</v>
      </c>
      <c r="C404" s="318" t="s">
        <v>3824</v>
      </c>
      <c r="E404" s="318" t="s">
        <v>362</v>
      </c>
      <c r="F404" s="320">
        <f>VLOOKUP(E404,RUOLO!$A$1:$B$6,2,FALSE)</f>
        <v>0</v>
      </c>
      <c r="G404" s="318" t="s">
        <v>3051</v>
      </c>
      <c r="H404" s="318" t="s">
        <v>3056</v>
      </c>
      <c r="I404" s="320">
        <f>IF(A404=A403,1,0)</f>
        <v>1</v>
      </c>
      <c r="J404" s="320">
        <f>IF(I404=0,-INT(J403-1),J403)</f>
      </c>
    </row>
    <row r="405" spans="1:10" ht="12.75">
      <c r="A405" s="318" t="s">
        <v>106</v>
      </c>
      <c r="B405" s="318" t="s">
        <v>3923</v>
      </c>
      <c r="C405" s="318" t="s">
        <v>3924</v>
      </c>
      <c r="E405" s="318" t="s">
        <v>362</v>
      </c>
      <c r="F405" s="320">
        <f>VLOOKUP(E405,RUOLO!$A$1:$B$6,2,FALSE)</f>
        <v>0</v>
      </c>
      <c r="G405" s="318" t="s">
        <v>3051</v>
      </c>
      <c r="H405" s="318" t="s">
        <v>3056</v>
      </c>
      <c r="I405" s="320">
        <f>IF(A405=A404,1,0)</f>
        <v>1</v>
      </c>
      <c r="J405" s="320">
        <f>IF(I405=0,-INT(J404-1),J404)</f>
      </c>
    </row>
    <row r="406" spans="1:10" ht="12.75">
      <c r="A406" s="318" t="s">
        <v>106</v>
      </c>
      <c r="B406" s="318" t="s">
        <v>3925</v>
      </c>
      <c r="C406" s="318" t="s">
        <v>3926</v>
      </c>
      <c r="E406" s="318" t="s">
        <v>362</v>
      </c>
      <c r="F406" s="320">
        <f>VLOOKUP(E406,RUOLO!$A$1:$B$6,2,FALSE)</f>
        <v>0</v>
      </c>
      <c r="G406" s="318" t="s">
        <v>3051</v>
      </c>
      <c r="H406" s="318" t="s">
        <v>3056</v>
      </c>
      <c r="I406" s="320">
        <f>IF(A406=A405,1,0)</f>
        <v>1</v>
      </c>
      <c r="J406" s="320">
        <f>IF(I406=0,-INT(J405-1),J405)</f>
      </c>
    </row>
    <row r="407" spans="1:10" ht="12.75">
      <c r="A407" s="318" t="s">
        <v>106</v>
      </c>
      <c r="B407" s="318" t="s">
        <v>3927</v>
      </c>
      <c r="C407" s="318" t="s">
        <v>3928</v>
      </c>
      <c r="E407" s="318" t="s">
        <v>362</v>
      </c>
      <c r="F407" s="320">
        <f>VLOOKUP(E407,RUOLO!$A$1:$B$6,2,FALSE)</f>
        <v>0</v>
      </c>
      <c r="G407" s="318" t="s">
        <v>3051</v>
      </c>
      <c r="H407" s="318" t="s">
        <v>3056</v>
      </c>
      <c r="I407" s="320">
        <f>IF(A407=A406,1,0)</f>
        <v>1</v>
      </c>
      <c r="J407" s="320">
        <f>IF(I407=0,-INT(J406-1),J406)</f>
      </c>
    </row>
    <row r="408" spans="1:10" ht="12.75">
      <c r="A408" s="318" t="s">
        <v>106</v>
      </c>
      <c r="B408" s="318" t="s">
        <v>3094</v>
      </c>
      <c r="C408" s="318" t="s">
        <v>3929</v>
      </c>
      <c r="E408" s="318" t="s">
        <v>362</v>
      </c>
      <c r="F408" s="320">
        <f>VLOOKUP(E408,RUOLO!$A$1:$B$6,2,FALSE)</f>
        <v>0</v>
      </c>
      <c r="G408" s="318" t="s">
        <v>3051</v>
      </c>
      <c r="H408" s="318" t="s">
        <v>3056</v>
      </c>
      <c r="I408" s="320">
        <f>IF(A408=A407,1,0)</f>
        <v>1</v>
      </c>
      <c r="J408" s="320">
        <f>IF(I408=0,-INT(J407-1),J407)</f>
      </c>
    </row>
    <row r="409" spans="1:10" ht="12.75">
      <c r="A409" s="318" t="s">
        <v>106</v>
      </c>
      <c r="B409" s="318" t="s">
        <v>3930</v>
      </c>
      <c r="C409" s="318" t="s">
        <v>3931</v>
      </c>
      <c r="D409" s="319" t="s">
        <v>3932</v>
      </c>
      <c r="E409" s="318" t="s">
        <v>3050</v>
      </c>
      <c r="F409" s="320" t="str">
        <f>VLOOKUP(E409,RUOLO!$A$1:$B$6,2,FALSE)</f>
        <v>02-MANDATARIA</v>
      </c>
      <c r="G409" s="318" t="s">
        <v>3051</v>
      </c>
      <c r="H409" s="318" t="s">
        <v>3056</v>
      </c>
      <c r="I409" s="320">
        <f>IF(A409=A408,1,0)</f>
        <v>1</v>
      </c>
      <c r="J409" s="320">
        <f>IF(I409=0,-INT(J408-1),J408)</f>
      </c>
    </row>
    <row r="410" spans="1:10" ht="12.75">
      <c r="A410" s="318" t="s">
        <v>106</v>
      </c>
      <c r="B410" s="318" t="s">
        <v>3933</v>
      </c>
      <c r="C410" s="318" t="s">
        <v>3934</v>
      </c>
      <c r="D410" s="319" t="s">
        <v>3932</v>
      </c>
      <c r="E410" s="318" t="s">
        <v>3049</v>
      </c>
      <c r="F410" s="320" t="str">
        <f>VLOOKUP(E410,RUOLO!$A$1:$B$6,2,FALSE)</f>
        <v>01-MANDANTE</v>
      </c>
      <c r="G410" s="318" t="s">
        <v>3051</v>
      </c>
      <c r="H410" s="318" t="s">
        <v>3056</v>
      </c>
      <c r="I410" s="320">
        <f>IF(A410=A409,1,0)</f>
        <v>1</v>
      </c>
      <c r="J410" s="320">
        <f>IF(I410=0,-INT(J409-1),J409)</f>
      </c>
    </row>
    <row r="411" spans="1:10" ht="12.75">
      <c r="A411" s="318" t="s">
        <v>106</v>
      </c>
      <c r="B411" s="318" t="s">
        <v>3935</v>
      </c>
      <c r="C411" s="318" t="s">
        <v>3936</v>
      </c>
      <c r="D411" s="319" t="s">
        <v>3932</v>
      </c>
      <c r="E411" s="318" t="s">
        <v>3049</v>
      </c>
      <c r="F411" s="320" t="str">
        <f>VLOOKUP(E411,RUOLO!$A$1:$B$6,2,FALSE)</f>
        <v>01-MANDANTE</v>
      </c>
      <c r="G411" s="318" t="s">
        <v>3051</v>
      </c>
      <c r="H411" s="318" t="s">
        <v>3056</v>
      </c>
      <c r="I411" s="320">
        <f>IF(A411=A410,1,0)</f>
        <v>1</v>
      </c>
      <c r="J411" s="320">
        <f>IF(I411=0,-INT(J410-1),J410)</f>
      </c>
    </row>
    <row r="412" spans="1:10" ht="12.75">
      <c r="A412" s="318" t="s">
        <v>106</v>
      </c>
      <c r="B412" s="318" t="s">
        <v>3937</v>
      </c>
      <c r="C412" s="318" t="s">
        <v>3938</v>
      </c>
      <c r="E412" s="318" t="s">
        <v>362</v>
      </c>
      <c r="F412" s="320">
        <f>VLOOKUP(E412,RUOLO!$A$1:$B$6,2,FALSE)</f>
        <v>0</v>
      </c>
      <c r="G412" s="318" t="s">
        <v>3051</v>
      </c>
      <c r="H412" s="318" t="s">
        <v>3056</v>
      </c>
      <c r="I412" s="320">
        <f>IF(A412=A411,1,0)</f>
        <v>1</v>
      </c>
      <c r="J412" s="320">
        <f>IF(I412=0,-INT(J411-1),J411)</f>
      </c>
    </row>
    <row r="413" spans="1:10" ht="12.75">
      <c r="A413" s="318" t="s">
        <v>106</v>
      </c>
      <c r="B413" s="318" t="s">
        <v>3939</v>
      </c>
      <c r="C413" s="318" t="s">
        <v>3940</v>
      </c>
      <c r="D413" s="319" t="s">
        <v>3941</v>
      </c>
      <c r="E413" s="318" t="s">
        <v>3050</v>
      </c>
      <c r="F413" s="320" t="str">
        <f>VLOOKUP(E413,RUOLO!$A$1:$B$6,2,FALSE)</f>
        <v>02-MANDATARIA</v>
      </c>
      <c r="G413" s="318" t="s">
        <v>3051</v>
      </c>
      <c r="H413" s="318" t="s">
        <v>3056</v>
      </c>
      <c r="I413" s="320">
        <f>IF(A413=A412,1,0)</f>
        <v>1</v>
      </c>
      <c r="J413" s="320">
        <f>IF(I413=0,-INT(J412-1),J412)</f>
      </c>
    </row>
    <row r="414" spans="1:10" ht="12.75">
      <c r="A414" s="318" t="s">
        <v>106</v>
      </c>
      <c r="B414" s="318" t="s">
        <v>3942</v>
      </c>
      <c r="C414" s="318" t="s">
        <v>3943</v>
      </c>
      <c r="D414" s="319" t="s">
        <v>3941</v>
      </c>
      <c r="E414" s="318" t="s">
        <v>3049</v>
      </c>
      <c r="F414" s="320" t="str">
        <f>VLOOKUP(E414,RUOLO!$A$1:$B$6,2,FALSE)</f>
        <v>01-MANDANTE</v>
      </c>
      <c r="G414" s="318" t="s">
        <v>3051</v>
      </c>
      <c r="H414" s="318" t="s">
        <v>3056</v>
      </c>
      <c r="I414" s="320">
        <f>IF(A414=A413,1,0)</f>
        <v>1</v>
      </c>
      <c r="J414" s="320">
        <f>IF(I414=0,-INT(J413-1),J413)</f>
      </c>
    </row>
    <row r="415" spans="1:10" ht="12.75">
      <c r="A415" s="318" t="s">
        <v>106</v>
      </c>
      <c r="B415" s="318" t="s">
        <v>3944</v>
      </c>
      <c r="C415" s="318" t="s">
        <v>3945</v>
      </c>
      <c r="E415" s="318" t="s">
        <v>362</v>
      </c>
      <c r="F415" s="320">
        <f>VLOOKUP(E415,RUOLO!$A$1:$B$6,2,FALSE)</f>
        <v>0</v>
      </c>
      <c r="G415" s="318" t="s">
        <v>3051</v>
      </c>
      <c r="H415" s="318" t="s">
        <v>3056</v>
      </c>
      <c r="I415" s="320">
        <f>IF(A415=A414,1,0)</f>
        <v>1</v>
      </c>
      <c r="J415" s="320">
        <f>IF(I415=0,-INT(J414-1),J414)</f>
      </c>
    </row>
    <row r="416" spans="1:10" ht="12.75">
      <c r="A416" s="318" t="s">
        <v>106</v>
      </c>
      <c r="B416" s="318" t="s">
        <v>3946</v>
      </c>
      <c r="C416" s="318" t="s">
        <v>3947</v>
      </c>
      <c r="E416" s="318" t="s">
        <v>362</v>
      </c>
      <c r="F416" s="320">
        <f>VLOOKUP(E416,RUOLO!$A$1:$B$6,2,FALSE)</f>
        <v>0</v>
      </c>
      <c r="G416" s="318" t="s">
        <v>3051</v>
      </c>
      <c r="H416" s="318" t="s">
        <v>3056</v>
      </c>
      <c r="I416" s="320">
        <f>IF(A416=A415,1,0)</f>
        <v>1</v>
      </c>
      <c r="J416" s="320">
        <f>IF(I416=0,-INT(J415-1),J415)</f>
      </c>
    </row>
    <row r="417" spans="1:10" ht="12.75">
      <c r="A417" s="318" t="s">
        <v>106</v>
      </c>
      <c r="B417" s="318" t="s">
        <v>3948</v>
      </c>
      <c r="C417" s="318" t="s">
        <v>3949</v>
      </c>
      <c r="D417" s="319" t="s">
        <v>3950</v>
      </c>
      <c r="E417" s="318" t="s">
        <v>3050</v>
      </c>
      <c r="F417" s="320" t="str">
        <f>VLOOKUP(E417,RUOLO!$A$1:$B$6,2,FALSE)</f>
        <v>02-MANDATARIA</v>
      </c>
      <c r="G417" s="318" t="s">
        <v>3051</v>
      </c>
      <c r="H417" s="318" t="s">
        <v>3056</v>
      </c>
      <c r="I417" s="320">
        <f>IF(A417=A416,1,0)</f>
        <v>1</v>
      </c>
      <c r="J417" s="320">
        <f>IF(I417=0,-INT(J416-1),J416)</f>
      </c>
    </row>
    <row r="418" spans="1:10" ht="12.75">
      <c r="A418" s="318" t="s">
        <v>106</v>
      </c>
      <c r="B418" s="318" t="s">
        <v>3951</v>
      </c>
      <c r="C418" s="318" t="s">
        <v>3952</v>
      </c>
      <c r="D418" s="319" t="s">
        <v>3950</v>
      </c>
      <c r="E418" s="318" t="s">
        <v>3049</v>
      </c>
      <c r="F418" s="320" t="str">
        <f>VLOOKUP(E418,RUOLO!$A$1:$B$6,2,FALSE)</f>
        <v>01-MANDANTE</v>
      </c>
      <c r="G418" s="318" t="s">
        <v>3051</v>
      </c>
      <c r="H418" s="318" t="s">
        <v>3056</v>
      </c>
      <c r="I418" s="320">
        <f>IF(A418=A417,1,0)</f>
        <v>1</v>
      </c>
      <c r="J418" s="320">
        <f>IF(I418=0,-INT(J417-1),J417)</f>
      </c>
    </row>
    <row r="419" spans="1:10" ht="12.75">
      <c r="A419" s="318" t="s">
        <v>106</v>
      </c>
      <c r="B419" s="318" t="s">
        <v>3953</v>
      </c>
      <c r="C419" s="318" t="s">
        <v>3954</v>
      </c>
      <c r="D419" s="319" t="s">
        <v>3955</v>
      </c>
      <c r="E419" s="318" t="s">
        <v>3050</v>
      </c>
      <c r="F419" s="320" t="str">
        <f>VLOOKUP(E419,RUOLO!$A$1:$B$6,2,FALSE)</f>
        <v>02-MANDATARIA</v>
      </c>
      <c r="G419" s="318" t="s">
        <v>3051</v>
      </c>
      <c r="H419" s="318" t="s">
        <v>3056</v>
      </c>
      <c r="I419" s="320">
        <f>IF(A419=A418,1,0)</f>
        <v>1</v>
      </c>
      <c r="J419" s="320">
        <f>IF(I419=0,-INT(J418-1),J418)</f>
      </c>
    </row>
    <row r="420" spans="1:10" ht="12.75">
      <c r="A420" s="318" t="s">
        <v>106</v>
      </c>
      <c r="B420" s="318" t="s">
        <v>3956</v>
      </c>
      <c r="C420" s="318" t="s">
        <v>3957</v>
      </c>
      <c r="D420" s="319" t="s">
        <v>3955</v>
      </c>
      <c r="E420" s="318" t="s">
        <v>3049</v>
      </c>
      <c r="F420" s="320" t="str">
        <f>VLOOKUP(E420,RUOLO!$A$1:$B$6,2,FALSE)</f>
        <v>01-MANDANTE</v>
      </c>
      <c r="G420" s="318" t="s">
        <v>3051</v>
      </c>
      <c r="H420" s="318" t="s">
        <v>3056</v>
      </c>
      <c r="I420" s="320">
        <f>IF(A420=A419,1,0)</f>
        <v>1</v>
      </c>
      <c r="J420" s="320">
        <f>IF(I420=0,-INT(J419-1),J419)</f>
      </c>
    </row>
    <row r="421" spans="1:10" ht="12.75">
      <c r="A421" s="318" t="s">
        <v>106</v>
      </c>
      <c r="B421" s="318" t="s">
        <v>3958</v>
      </c>
      <c r="C421" s="318" t="s">
        <v>3959</v>
      </c>
      <c r="D421" s="319" t="s">
        <v>3955</v>
      </c>
      <c r="E421" s="318" t="s">
        <v>3049</v>
      </c>
      <c r="F421" s="320" t="str">
        <f>VLOOKUP(E421,RUOLO!$A$1:$B$6,2,FALSE)</f>
        <v>01-MANDANTE</v>
      </c>
      <c r="G421" s="318" t="s">
        <v>3051</v>
      </c>
      <c r="H421" s="318" t="s">
        <v>3056</v>
      </c>
      <c r="I421" s="320">
        <f>IF(A421=A420,1,0)</f>
        <v>1</v>
      </c>
      <c r="J421" s="320">
        <f>IF(I421=0,-INT(J420-1),J420)</f>
      </c>
    </row>
    <row r="422" spans="1:10" ht="12.75">
      <c r="A422" s="318" t="s">
        <v>106</v>
      </c>
      <c r="B422" s="318" t="s">
        <v>3960</v>
      </c>
      <c r="C422" s="318" t="s">
        <v>3961</v>
      </c>
      <c r="E422" s="318" t="s">
        <v>362</v>
      </c>
      <c r="F422" s="320">
        <f>VLOOKUP(E422,RUOLO!$A$1:$B$6,2,FALSE)</f>
        <v>0</v>
      </c>
      <c r="G422" s="318" t="s">
        <v>3051</v>
      </c>
      <c r="H422" s="318" t="s">
        <v>3056</v>
      </c>
      <c r="I422" s="320">
        <f>IF(A422=A421,1,0)</f>
        <v>1</v>
      </c>
      <c r="J422" s="320">
        <f>IF(I422=0,-INT(J421-1),J421)</f>
      </c>
    </row>
    <row r="423" spans="1:10" ht="12.75">
      <c r="A423" s="318" t="s">
        <v>106</v>
      </c>
      <c r="B423" s="318" t="s">
        <v>3962</v>
      </c>
      <c r="C423" s="318" t="s">
        <v>3963</v>
      </c>
      <c r="E423" s="318" t="s">
        <v>362</v>
      </c>
      <c r="F423" s="320">
        <f>VLOOKUP(E423,RUOLO!$A$1:$B$6,2,FALSE)</f>
        <v>0</v>
      </c>
      <c r="G423" s="318" t="s">
        <v>3051</v>
      </c>
      <c r="H423" s="318" t="s">
        <v>3056</v>
      </c>
      <c r="I423" s="320">
        <f>IF(A423=A422,1,0)</f>
        <v>1</v>
      </c>
      <c r="J423" s="320">
        <f>IF(I423=0,-INT(J422-1),J422)</f>
      </c>
    </row>
    <row r="424" spans="1:10" ht="12.75">
      <c r="A424" s="318" t="s">
        <v>106</v>
      </c>
      <c r="B424" s="318" t="s">
        <v>3964</v>
      </c>
      <c r="C424" s="318" t="s">
        <v>3965</v>
      </c>
      <c r="E424" s="318" t="s">
        <v>362</v>
      </c>
      <c r="F424" s="320">
        <f>VLOOKUP(E424,RUOLO!$A$1:$B$6,2,FALSE)</f>
        <v>0</v>
      </c>
      <c r="G424" s="318" t="s">
        <v>3051</v>
      </c>
      <c r="H424" s="318" t="s">
        <v>3056</v>
      </c>
      <c r="I424" s="320">
        <f>IF(A424=A423,1,0)</f>
        <v>1</v>
      </c>
      <c r="J424" s="320">
        <f>IF(I424=0,-INT(J423-1),J423)</f>
      </c>
    </row>
    <row r="425" spans="1:10" ht="12.75">
      <c r="A425" s="318" t="s">
        <v>106</v>
      </c>
      <c r="B425" s="318" t="s">
        <v>3966</v>
      </c>
      <c r="C425" s="318" t="s">
        <v>3967</v>
      </c>
      <c r="D425" s="319" t="s">
        <v>3968</v>
      </c>
      <c r="E425" s="318" t="s">
        <v>3050</v>
      </c>
      <c r="F425" s="320" t="str">
        <f>VLOOKUP(E425,RUOLO!$A$1:$B$6,2,FALSE)</f>
        <v>02-MANDATARIA</v>
      </c>
      <c r="G425" s="318" t="s">
        <v>3051</v>
      </c>
      <c r="H425" s="318" t="s">
        <v>3056</v>
      </c>
      <c r="I425" s="320">
        <f>IF(A425=A424,1,0)</f>
        <v>1</v>
      </c>
      <c r="J425" s="320">
        <f>IF(I425=0,-INT(J424-1),J424)</f>
      </c>
    </row>
    <row r="426" spans="1:10" ht="12.75">
      <c r="A426" s="318" t="s">
        <v>106</v>
      </c>
      <c r="B426" s="318" t="s">
        <v>3969</v>
      </c>
      <c r="C426" s="318" t="s">
        <v>3970</v>
      </c>
      <c r="D426" s="319" t="s">
        <v>3968</v>
      </c>
      <c r="E426" s="318" t="s">
        <v>3049</v>
      </c>
      <c r="F426" s="320" t="str">
        <f>VLOOKUP(E426,RUOLO!$A$1:$B$6,2,FALSE)</f>
        <v>01-MANDANTE</v>
      </c>
      <c r="G426" s="318" t="s">
        <v>3051</v>
      </c>
      <c r="H426" s="318" t="s">
        <v>3056</v>
      </c>
      <c r="I426" s="320">
        <f>IF(A426=A425,1,0)</f>
        <v>1</v>
      </c>
      <c r="J426" s="320">
        <f>IF(I426=0,-INT(J425-1),J425)</f>
      </c>
    </row>
    <row r="427" spans="1:10" ht="12.75">
      <c r="A427" s="318" t="s">
        <v>106</v>
      </c>
      <c r="B427" s="318" t="s">
        <v>3971</v>
      </c>
      <c r="C427" s="318" t="s">
        <v>3972</v>
      </c>
      <c r="D427" s="319" t="s">
        <v>3973</v>
      </c>
      <c r="E427" s="318" t="s">
        <v>3050</v>
      </c>
      <c r="F427" s="320" t="str">
        <f>VLOOKUP(E427,RUOLO!$A$1:$B$6,2,FALSE)</f>
        <v>02-MANDATARIA</v>
      </c>
      <c r="G427" s="318" t="s">
        <v>3051</v>
      </c>
      <c r="H427" s="318" t="s">
        <v>3056</v>
      </c>
      <c r="I427" s="320">
        <f>IF(A427=A426,1,0)</f>
        <v>1</v>
      </c>
      <c r="J427" s="320">
        <f>IF(I427=0,-INT(J426-1),J426)</f>
      </c>
    </row>
    <row r="428" spans="1:10" ht="12.75">
      <c r="A428" s="318" t="s">
        <v>106</v>
      </c>
      <c r="B428" s="318" t="s">
        <v>3974</v>
      </c>
      <c r="C428" s="318" t="s">
        <v>3975</v>
      </c>
      <c r="D428" s="319" t="s">
        <v>3973</v>
      </c>
      <c r="E428" s="318" t="s">
        <v>3049</v>
      </c>
      <c r="F428" s="320" t="str">
        <f>VLOOKUP(E428,RUOLO!$A$1:$B$6,2,FALSE)</f>
        <v>01-MANDANTE</v>
      </c>
      <c r="G428" s="318" t="s">
        <v>3051</v>
      </c>
      <c r="H428" s="318" t="s">
        <v>3056</v>
      </c>
      <c r="I428" s="320">
        <f>IF(A428=A427,1,0)</f>
        <v>1</v>
      </c>
      <c r="J428" s="320">
        <f>IF(I428=0,-INT(J427-1),J427)</f>
      </c>
    </row>
    <row r="429" spans="1:10" ht="12.75">
      <c r="A429" s="318" t="s">
        <v>106</v>
      </c>
      <c r="B429" s="318" t="s">
        <v>3976</v>
      </c>
      <c r="C429" s="318" t="s">
        <v>3977</v>
      </c>
      <c r="E429" s="318" t="s">
        <v>362</v>
      </c>
      <c r="F429" s="320">
        <f>VLOOKUP(E429,RUOLO!$A$1:$B$6,2,FALSE)</f>
        <v>0</v>
      </c>
      <c r="G429" s="318" t="s">
        <v>3051</v>
      </c>
      <c r="H429" s="318" t="s">
        <v>3056</v>
      </c>
      <c r="I429" s="320">
        <f>IF(A429=A428,1,0)</f>
        <v>1</v>
      </c>
      <c r="J429" s="320">
        <f>IF(I429=0,-INT(J428-1),J428)</f>
      </c>
    </row>
    <row r="430" spans="1:10" ht="12.75">
      <c r="A430" s="318" t="s">
        <v>106</v>
      </c>
      <c r="B430" s="318" t="s">
        <v>3978</v>
      </c>
      <c r="C430" s="318" t="s">
        <v>3979</v>
      </c>
      <c r="E430" s="318" t="s">
        <v>362</v>
      </c>
      <c r="F430" s="320">
        <f>VLOOKUP(E430,RUOLO!$A$1:$B$6,2,FALSE)</f>
        <v>0</v>
      </c>
      <c r="G430" s="318" t="s">
        <v>3051</v>
      </c>
      <c r="H430" s="318" t="s">
        <v>3056</v>
      </c>
      <c r="I430" s="320">
        <f>IF(A430=A429,1,0)</f>
        <v>1</v>
      </c>
      <c r="J430" s="320">
        <f>IF(I430=0,-INT(J429-1),J429)</f>
      </c>
    </row>
    <row r="431" spans="1:10" ht="12.75">
      <c r="A431" s="318" t="s">
        <v>106</v>
      </c>
      <c r="B431" s="318" t="s">
        <v>3980</v>
      </c>
      <c r="C431" s="318" t="s">
        <v>3981</v>
      </c>
      <c r="D431" s="319" t="s">
        <v>3982</v>
      </c>
      <c r="E431" s="318" t="s">
        <v>3050</v>
      </c>
      <c r="F431" s="320" t="str">
        <f>VLOOKUP(E431,RUOLO!$A$1:$B$6,2,FALSE)</f>
        <v>02-MANDATARIA</v>
      </c>
      <c r="G431" s="318" t="s">
        <v>3051</v>
      </c>
      <c r="H431" s="318" t="s">
        <v>3056</v>
      </c>
      <c r="I431" s="320">
        <f>IF(A431=A430,1,0)</f>
        <v>1</v>
      </c>
      <c r="J431" s="320">
        <f>IF(I431=0,-INT(J430-1),J430)</f>
      </c>
    </row>
    <row r="432" spans="1:10" ht="12.75">
      <c r="A432" s="318" t="s">
        <v>106</v>
      </c>
      <c r="B432" s="318" t="s">
        <v>3983</v>
      </c>
      <c r="C432" s="318" t="s">
        <v>3984</v>
      </c>
      <c r="D432" s="319" t="s">
        <v>3982</v>
      </c>
      <c r="E432" s="318" t="s">
        <v>3049</v>
      </c>
      <c r="F432" s="320" t="str">
        <f>VLOOKUP(E432,RUOLO!$A$1:$B$6,2,FALSE)</f>
        <v>01-MANDANTE</v>
      </c>
      <c r="G432" s="318" t="s">
        <v>3051</v>
      </c>
      <c r="H432" s="318" t="s">
        <v>3056</v>
      </c>
      <c r="I432" s="320">
        <f>IF(A432=A431,1,0)</f>
        <v>1</v>
      </c>
      <c r="J432" s="320">
        <f>IF(I432=0,-INT(J431-1),J431)</f>
      </c>
    </row>
    <row r="433" spans="1:10" ht="12.75">
      <c r="A433" s="318" t="s">
        <v>106</v>
      </c>
      <c r="B433" s="318" t="s">
        <v>3985</v>
      </c>
      <c r="C433" s="318" t="s">
        <v>3986</v>
      </c>
      <c r="E433" s="318" t="s">
        <v>362</v>
      </c>
      <c r="F433" s="320">
        <f>VLOOKUP(E433,RUOLO!$A$1:$B$6,2,FALSE)</f>
        <v>0</v>
      </c>
      <c r="G433" s="318" t="s">
        <v>3051</v>
      </c>
      <c r="H433" s="318" t="s">
        <v>3056</v>
      </c>
      <c r="I433" s="320">
        <f>IF(A433=A432,1,0)</f>
        <v>1</v>
      </c>
      <c r="J433" s="320">
        <f>IF(I433=0,-INT(J432-1),J432)</f>
      </c>
    </row>
    <row r="434" spans="1:10" ht="12.75">
      <c r="A434" s="318" t="s">
        <v>106</v>
      </c>
      <c r="B434" s="318" t="s">
        <v>3987</v>
      </c>
      <c r="C434" s="318" t="s">
        <v>3988</v>
      </c>
      <c r="E434" s="318" t="s">
        <v>362</v>
      </c>
      <c r="F434" s="320">
        <f>VLOOKUP(E434,RUOLO!$A$1:$B$6,2,FALSE)</f>
        <v>0</v>
      </c>
      <c r="G434" s="318" t="s">
        <v>3051</v>
      </c>
      <c r="H434" s="318" t="s">
        <v>3056</v>
      </c>
      <c r="I434" s="320">
        <f>IF(A434=A433,1,0)</f>
        <v>1</v>
      </c>
      <c r="J434" s="320">
        <f>IF(I434=0,-INT(J433-1),J433)</f>
      </c>
    </row>
    <row r="435" spans="1:10" ht="12.75">
      <c r="A435" s="318" t="s">
        <v>106</v>
      </c>
      <c r="B435" s="318" t="s">
        <v>3989</v>
      </c>
      <c r="C435" s="318" t="s">
        <v>3990</v>
      </c>
      <c r="E435" s="318" t="s">
        <v>362</v>
      </c>
      <c r="F435" s="320">
        <f>VLOOKUP(E435,RUOLO!$A$1:$B$6,2,FALSE)</f>
        <v>0</v>
      </c>
      <c r="G435" s="318" t="s">
        <v>3051</v>
      </c>
      <c r="H435" s="318" t="s">
        <v>3056</v>
      </c>
      <c r="I435" s="320">
        <f>IF(A435=A434,1,0)</f>
        <v>1</v>
      </c>
      <c r="J435" s="320">
        <f>IF(I435=0,-INT(J434-1),J434)</f>
      </c>
    </row>
    <row r="436" spans="1:10" ht="12.75">
      <c r="A436" s="318" t="s">
        <v>106</v>
      </c>
      <c r="B436" s="318" t="s">
        <v>3991</v>
      </c>
      <c r="C436" s="318" t="s">
        <v>3992</v>
      </c>
      <c r="D436" s="319" t="s">
        <v>3993</v>
      </c>
      <c r="E436" s="318" t="s">
        <v>3050</v>
      </c>
      <c r="F436" s="320" t="str">
        <f>VLOOKUP(E436,RUOLO!$A$1:$B$6,2,FALSE)</f>
        <v>02-MANDATARIA</v>
      </c>
      <c r="G436" s="318" t="s">
        <v>3051</v>
      </c>
      <c r="H436" s="318" t="s">
        <v>3056</v>
      </c>
      <c r="I436" s="320">
        <f>IF(A436=A435,1,0)</f>
        <v>1</v>
      </c>
      <c r="J436" s="320">
        <f>IF(I436=0,-INT(J435-1),J435)</f>
      </c>
    </row>
    <row r="437" spans="1:10" ht="12.75">
      <c r="A437" s="318" t="s">
        <v>106</v>
      </c>
      <c r="B437" s="318" t="s">
        <v>3994</v>
      </c>
      <c r="C437" s="318" t="s">
        <v>3995</v>
      </c>
      <c r="D437" s="319" t="s">
        <v>3993</v>
      </c>
      <c r="E437" s="318" t="s">
        <v>3049</v>
      </c>
      <c r="F437" s="320" t="str">
        <f>VLOOKUP(E437,RUOLO!$A$1:$B$6,2,FALSE)</f>
        <v>01-MANDANTE</v>
      </c>
      <c r="G437" s="318" t="s">
        <v>3051</v>
      </c>
      <c r="H437" s="318" t="s">
        <v>3056</v>
      </c>
      <c r="I437" s="320">
        <f>IF(A437=A436,1,0)</f>
        <v>1</v>
      </c>
      <c r="J437" s="320">
        <f>IF(I437=0,-INT(J436-1),J436)</f>
      </c>
    </row>
    <row r="438" spans="1:10" ht="12.75">
      <c r="A438" s="318" t="s">
        <v>106</v>
      </c>
      <c r="B438" s="318" t="s">
        <v>3996</v>
      </c>
      <c r="C438" s="318" t="s">
        <v>3997</v>
      </c>
      <c r="D438" s="319" t="s">
        <v>3998</v>
      </c>
      <c r="E438" s="318" t="s">
        <v>3050</v>
      </c>
      <c r="F438" s="320" t="str">
        <f>VLOOKUP(E438,RUOLO!$A$1:$B$6,2,FALSE)</f>
        <v>02-MANDATARIA</v>
      </c>
      <c r="G438" s="318" t="s">
        <v>3051</v>
      </c>
      <c r="H438" s="318" t="s">
        <v>3056</v>
      </c>
      <c r="I438" s="320">
        <f>IF(A438=A437,1,0)</f>
        <v>1</v>
      </c>
      <c r="J438" s="320">
        <f>IF(I438=0,-INT(J437-1),J437)</f>
      </c>
    </row>
    <row r="439" spans="1:10" ht="12.75">
      <c r="A439" s="318" t="s">
        <v>106</v>
      </c>
      <c r="B439" s="318" t="s">
        <v>3999</v>
      </c>
      <c r="C439" s="318" t="s">
        <v>4000</v>
      </c>
      <c r="D439" s="319" t="s">
        <v>3998</v>
      </c>
      <c r="E439" s="318" t="s">
        <v>3049</v>
      </c>
      <c r="F439" s="320" t="str">
        <f>VLOOKUP(E439,RUOLO!$A$1:$B$6,2,FALSE)</f>
        <v>01-MANDANTE</v>
      </c>
      <c r="G439" s="318" t="s">
        <v>3051</v>
      </c>
      <c r="H439" s="318" t="s">
        <v>3056</v>
      </c>
      <c r="I439" s="320">
        <f>IF(A439=A438,1,0)</f>
        <v>1</v>
      </c>
      <c r="J439" s="320">
        <f>IF(I439=0,-INT(J438-1),J438)</f>
      </c>
    </row>
    <row r="440" spans="1:10" ht="12.75">
      <c r="A440" s="318" t="s">
        <v>106</v>
      </c>
      <c r="B440" s="318" t="s">
        <v>4001</v>
      </c>
      <c r="C440" s="318" t="s">
        <v>4002</v>
      </c>
      <c r="D440" s="319" t="s">
        <v>4003</v>
      </c>
      <c r="E440" s="318" t="s">
        <v>3050</v>
      </c>
      <c r="F440" s="320" t="str">
        <f>VLOOKUP(E440,RUOLO!$A$1:$B$6,2,FALSE)</f>
        <v>02-MANDATARIA</v>
      </c>
      <c r="G440" s="318" t="s">
        <v>3051</v>
      </c>
      <c r="H440" s="318" t="s">
        <v>3056</v>
      </c>
      <c r="I440" s="320">
        <f>IF(A440=A439,1,0)</f>
        <v>1</v>
      </c>
      <c r="J440" s="320">
        <f>IF(I440=0,-INT(J439-1),J439)</f>
      </c>
    </row>
    <row r="441" spans="1:10" ht="12.75">
      <c r="A441" s="318" t="s">
        <v>106</v>
      </c>
      <c r="B441" s="318" t="s">
        <v>4004</v>
      </c>
      <c r="C441" s="318" t="s">
        <v>4005</v>
      </c>
      <c r="D441" s="319" t="s">
        <v>4003</v>
      </c>
      <c r="E441" s="318" t="s">
        <v>3049</v>
      </c>
      <c r="F441" s="320" t="str">
        <f>VLOOKUP(E441,RUOLO!$A$1:$B$6,2,FALSE)</f>
        <v>01-MANDANTE</v>
      </c>
      <c r="G441" s="318" t="s">
        <v>3051</v>
      </c>
      <c r="H441" s="318" t="s">
        <v>3056</v>
      </c>
      <c r="I441" s="320">
        <f>IF(A441=A440,1,0)</f>
        <v>1</v>
      </c>
      <c r="J441" s="320">
        <f>IF(I441=0,-INT(J440-1),J440)</f>
      </c>
    </row>
    <row r="442" spans="1:10" ht="12.75">
      <c r="A442" s="318" t="s">
        <v>106</v>
      </c>
      <c r="B442" s="318" t="s">
        <v>4006</v>
      </c>
      <c r="C442" s="318" t="s">
        <v>4007</v>
      </c>
      <c r="D442" s="319" t="s">
        <v>4003</v>
      </c>
      <c r="E442" s="318" t="s">
        <v>3049</v>
      </c>
      <c r="F442" s="320" t="str">
        <f>VLOOKUP(E442,RUOLO!$A$1:$B$6,2,FALSE)</f>
        <v>01-MANDANTE</v>
      </c>
      <c r="G442" s="318" t="s">
        <v>3051</v>
      </c>
      <c r="H442" s="318" t="s">
        <v>3056</v>
      </c>
      <c r="I442" s="320">
        <f>IF(A442=A441,1,0)</f>
        <v>1</v>
      </c>
      <c r="J442" s="320">
        <f>IF(I442=0,-INT(J441-1),J441)</f>
      </c>
    </row>
    <row r="443" spans="1:10" ht="12.75">
      <c r="A443" s="318" t="s">
        <v>106</v>
      </c>
      <c r="B443" s="318" t="s">
        <v>4008</v>
      </c>
      <c r="C443" s="318" t="s">
        <v>4009</v>
      </c>
      <c r="E443" s="318" t="s">
        <v>362</v>
      </c>
      <c r="F443" s="320">
        <f>VLOOKUP(E443,RUOLO!$A$1:$B$6,2,FALSE)</f>
        <v>0</v>
      </c>
      <c r="G443" s="318" t="s">
        <v>3051</v>
      </c>
      <c r="H443" s="318" t="s">
        <v>3056</v>
      </c>
      <c r="I443" s="320">
        <f>IF(A443=A442,1,0)</f>
        <v>1</v>
      </c>
      <c r="J443" s="320">
        <f>IF(I443=0,-INT(J442-1),J442)</f>
      </c>
    </row>
    <row r="444" spans="1:10" ht="12.75">
      <c r="A444" s="318" t="s">
        <v>106</v>
      </c>
      <c r="B444" s="318" t="s">
        <v>4010</v>
      </c>
      <c r="C444" s="318" t="s">
        <v>4011</v>
      </c>
      <c r="E444" s="318" t="s">
        <v>362</v>
      </c>
      <c r="F444" s="320">
        <f>VLOOKUP(E444,RUOLO!$A$1:$B$6,2,FALSE)</f>
        <v>0</v>
      </c>
      <c r="G444" s="318" t="s">
        <v>3051</v>
      </c>
      <c r="H444" s="318" t="s">
        <v>3056</v>
      </c>
      <c r="I444" s="320">
        <f>IF(A444=A443,1,0)</f>
        <v>1</v>
      </c>
      <c r="J444" s="320">
        <f>IF(I444=0,-INT(J443-1),J443)</f>
      </c>
    </row>
    <row r="445" spans="1:10" ht="12.75">
      <c r="A445" s="318" t="s">
        <v>106</v>
      </c>
      <c r="B445" s="318" t="s">
        <v>4012</v>
      </c>
      <c r="C445" s="318" t="s">
        <v>4013</v>
      </c>
      <c r="D445" s="319" t="s">
        <v>4014</v>
      </c>
      <c r="E445" s="318" t="s">
        <v>3050</v>
      </c>
      <c r="F445" s="320" t="str">
        <f>VLOOKUP(E445,RUOLO!$A$1:$B$6,2,FALSE)</f>
        <v>02-MANDATARIA</v>
      </c>
      <c r="G445" s="318" t="s">
        <v>3051</v>
      </c>
      <c r="H445" s="318" t="s">
        <v>3056</v>
      </c>
      <c r="I445" s="320">
        <f>IF(A445=A444,1,0)</f>
        <v>1</v>
      </c>
      <c r="J445" s="320">
        <f>IF(I445=0,-INT(J444-1),J444)</f>
      </c>
    </row>
    <row r="446" spans="1:10" ht="12.75">
      <c r="A446" s="318" t="s">
        <v>106</v>
      </c>
      <c r="B446" s="318" t="s">
        <v>4015</v>
      </c>
      <c r="C446" s="318" t="s">
        <v>4016</v>
      </c>
      <c r="D446" s="319" t="s">
        <v>4014</v>
      </c>
      <c r="E446" s="318" t="s">
        <v>3049</v>
      </c>
      <c r="F446" s="320" t="str">
        <f>VLOOKUP(E446,RUOLO!$A$1:$B$6,2,FALSE)</f>
        <v>01-MANDANTE</v>
      </c>
      <c r="G446" s="318" t="s">
        <v>3051</v>
      </c>
      <c r="H446" s="318" t="s">
        <v>3056</v>
      </c>
      <c r="I446" s="320">
        <f>IF(A446=A445,1,0)</f>
        <v>1</v>
      </c>
      <c r="J446" s="320">
        <f>IF(I446=0,-INT(J445-1),J445)</f>
      </c>
    </row>
    <row r="447" spans="1:10" ht="12.75">
      <c r="A447" s="318" t="s">
        <v>106</v>
      </c>
      <c r="B447" s="318" t="s">
        <v>4017</v>
      </c>
      <c r="C447" s="318" t="s">
        <v>4018</v>
      </c>
      <c r="E447" s="318" t="s">
        <v>362</v>
      </c>
      <c r="F447" s="320">
        <f>VLOOKUP(E447,RUOLO!$A$1:$B$6,2,FALSE)</f>
        <v>0</v>
      </c>
      <c r="G447" s="318" t="s">
        <v>3051</v>
      </c>
      <c r="H447" s="318" t="s">
        <v>3056</v>
      </c>
      <c r="I447" s="320">
        <f>IF(A447=A446,1,0)</f>
        <v>1</v>
      </c>
      <c r="J447" s="320">
        <f>IF(I447=0,-INT(J446-1),J446)</f>
      </c>
    </row>
    <row r="448" spans="1:10" ht="12.75">
      <c r="A448" s="318" t="s">
        <v>106</v>
      </c>
      <c r="B448" s="318" t="s">
        <v>4019</v>
      </c>
      <c r="C448" s="318" t="s">
        <v>4020</v>
      </c>
      <c r="E448" s="318" t="s">
        <v>362</v>
      </c>
      <c r="F448" s="320">
        <f>VLOOKUP(E448,RUOLO!$A$1:$B$6,2,FALSE)</f>
        <v>0</v>
      </c>
      <c r="G448" s="318" t="s">
        <v>3051</v>
      </c>
      <c r="H448" s="318" t="s">
        <v>3056</v>
      </c>
      <c r="I448" s="320">
        <f>IF(A448=A447,1,0)</f>
        <v>1</v>
      </c>
      <c r="J448" s="320">
        <f>IF(I448=0,-INT(J447-1),J447)</f>
      </c>
    </row>
    <row r="449" spans="1:10" ht="12.75">
      <c r="A449" s="318" t="s">
        <v>106</v>
      </c>
      <c r="B449" s="318" t="s">
        <v>4021</v>
      </c>
      <c r="C449" s="318" t="s">
        <v>4022</v>
      </c>
      <c r="E449" s="318" t="s">
        <v>362</v>
      </c>
      <c r="F449" s="320">
        <f>VLOOKUP(E449,RUOLO!$A$1:$B$6,2,FALSE)</f>
        <v>0</v>
      </c>
      <c r="G449" s="318" t="s">
        <v>3051</v>
      </c>
      <c r="H449" s="318" t="s">
        <v>3056</v>
      </c>
      <c r="I449" s="320">
        <f>IF(A449=A448,1,0)</f>
        <v>1</v>
      </c>
      <c r="J449" s="320">
        <f>IF(I449=0,-INT(J448-1),J448)</f>
      </c>
    </row>
    <row r="450" spans="1:10" ht="12.75">
      <c r="A450" s="318" t="s">
        <v>106</v>
      </c>
      <c r="B450" s="318" t="s">
        <v>4023</v>
      </c>
      <c r="C450" s="318" t="s">
        <v>4024</v>
      </c>
      <c r="D450" s="319" t="s">
        <v>4025</v>
      </c>
      <c r="E450" s="318" t="s">
        <v>3050</v>
      </c>
      <c r="F450" s="320" t="str">
        <f>VLOOKUP(E450,RUOLO!$A$1:$B$6,2,FALSE)</f>
        <v>02-MANDATARIA</v>
      </c>
      <c r="G450" s="318" t="s">
        <v>3051</v>
      </c>
      <c r="H450" s="318" t="s">
        <v>3056</v>
      </c>
      <c r="I450" s="320">
        <f>IF(A450=A449,1,0)</f>
        <v>1</v>
      </c>
      <c r="J450" s="320">
        <f>IF(I450=0,-INT(J449-1),J449)</f>
      </c>
    </row>
    <row r="451" spans="1:10" ht="12.75">
      <c r="A451" s="318" t="s">
        <v>106</v>
      </c>
      <c r="B451" s="318" t="s">
        <v>4026</v>
      </c>
      <c r="C451" s="318" t="s">
        <v>4027</v>
      </c>
      <c r="D451" s="319" t="s">
        <v>4025</v>
      </c>
      <c r="E451" s="318" t="s">
        <v>3049</v>
      </c>
      <c r="F451" s="320" t="str">
        <f>VLOOKUP(E451,RUOLO!$A$1:$B$6,2,FALSE)</f>
        <v>01-MANDANTE</v>
      </c>
      <c r="G451" s="318" t="s">
        <v>3051</v>
      </c>
      <c r="H451" s="318" t="s">
        <v>3056</v>
      </c>
      <c r="I451" s="320">
        <f>IF(A451=A450,1,0)</f>
        <v>1</v>
      </c>
      <c r="J451" s="320">
        <f>IF(I451=0,-INT(J450-1),J450)</f>
      </c>
    </row>
    <row r="452" spans="1:10" ht="12.75">
      <c r="A452" s="318" t="s">
        <v>106</v>
      </c>
      <c r="B452" s="318" t="s">
        <v>4028</v>
      </c>
      <c r="C452" s="318" t="s">
        <v>4029</v>
      </c>
      <c r="D452" s="319" t="s">
        <v>4030</v>
      </c>
      <c r="E452" s="318" t="s">
        <v>3050</v>
      </c>
      <c r="F452" s="320" t="str">
        <f>VLOOKUP(E452,RUOLO!$A$1:$B$6,2,FALSE)</f>
        <v>02-MANDATARIA</v>
      </c>
      <c r="G452" s="318" t="s">
        <v>3051</v>
      </c>
      <c r="H452" s="318" t="s">
        <v>3056</v>
      </c>
      <c r="I452" s="320">
        <f>IF(A452=A451,1,0)</f>
        <v>1</v>
      </c>
      <c r="J452" s="320">
        <f>IF(I452=0,-INT(J451-1),J451)</f>
      </c>
    </row>
    <row r="453" spans="1:10" ht="12.75">
      <c r="A453" s="318" t="s">
        <v>106</v>
      </c>
      <c r="B453" s="318" t="s">
        <v>4031</v>
      </c>
      <c r="C453" s="318" t="s">
        <v>4032</v>
      </c>
      <c r="D453" s="319" t="s">
        <v>4030</v>
      </c>
      <c r="E453" s="318" t="s">
        <v>3049</v>
      </c>
      <c r="F453" s="320" t="str">
        <f>VLOOKUP(E453,RUOLO!$A$1:$B$6,2,FALSE)</f>
        <v>01-MANDANTE</v>
      </c>
      <c r="G453" s="318" t="s">
        <v>3051</v>
      </c>
      <c r="H453" s="318" t="s">
        <v>3056</v>
      </c>
      <c r="I453" s="320">
        <f>IF(A453=A452,1,0)</f>
        <v>1</v>
      </c>
      <c r="J453" s="320">
        <f>IF(I453=0,-INT(J452-1),J452)</f>
      </c>
    </row>
    <row r="454" spans="1:10" ht="12.75">
      <c r="A454" s="318" t="s">
        <v>106</v>
      </c>
      <c r="B454" s="318" t="s">
        <v>4033</v>
      </c>
      <c r="C454" s="318" t="s">
        <v>4034</v>
      </c>
      <c r="E454" s="318" t="s">
        <v>362</v>
      </c>
      <c r="F454" s="320">
        <f>VLOOKUP(E454,RUOLO!$A$1:$B$6,2,FALSE)</f>
        <v>0</v>
      </c>
      <c r="G454" s="318" t="s">
        <v>3051</v>
      </c>
      <c r="H454" s="318" t="s">
        <v>3056</v>
      </c>
      <c r="I454" s="320">
        <f>IF(A454=A453,1,0)</f>
        <v>1</v>
      </c>
      <c r="J454" s="320">
        <f>IF(I454=0,-INT(J453-1),J453)</f>
      </c>
    </row>
    <row r="455" spans="1:10" ht="12.75">
      <c r="A455" s="318" t="s">
        <v>106</v>
      </c>
      <c r="B455" s="318" t="s">
        <v>4035</v>
      </c>
      <c r="C455" s="318" t="s">
        <v>4036</v>
      </c>
      <c r="E455" s="318" t="s">
        <v>362</v>
      </c>
      <c r="F455" s="320">
        <f>VLOOKUP(E455,RUOLO!$A$1:$B$6,2,FALSE)</f>
        <v>0</v>
      </c>
      <c r="G455" s="318" t="s">
        <v>3051</v>
      </c>
      <c r="H455" s="318" t="s">
        <v>3056</v>
      </c>
      <c r="I455" s="320">
        <f>IF(A455=A454,1,0)</f>
        <v>1</v>
      </c>
      <c r="J455" s="320">
        <f>IF(I455=0,-INT(J454-1),J454)</f>
      </c>
    </row>
    <row r="456" spans="1:10" ht="12.75">
      <c r="A456" s="318" t="s">
        <v>106</v>
      </c>
      <c r="B456" s="318" t="s">
        <v>4037</v>
      </c>
      <c r="C456" s="318" t="s">
        <v>4038</v>
      </c>
      <c r="D456" s="319" t="s">
        <v>4039</v>
      </c>
      <c r="E456" s="318" t="s">
        <v>3050</v>
      </c>
      <c r="F456" s="320" t="str">
        <f>VLOOKUP(E456,RUOLO!$A$1:$B$6,2,FALSE)</f>
        <v>02-MANDATARIA</v>
      </c>
      <c r="G456" s="318" t="s">
        <v>3051</v>
      </c>
      <c r="H456" s="318" t="s">
        <v>3056</v>
      </c>
      <c r="I456" s="320">
        <f>IF(A456=A455,1,0)</f>
        <v>1</v>
      </c>
      <c r="J456" s="320">
        <f>IF(I456=0,-INT(J455-1),J455)</f>
      </c>
    </row>
    <row r="457" spans="1:10" ht="12.75">
      <c r="A457" s="318" t="s">
        <v>106</v>
      </c>
      <c r="B457" s="318" t="s">
        <v>4040</v>
      </c>
      <c r="C457" s="318" t="s">
        <v>4041</v>
      </c>
      <c r="D457" s="319" t="s">
        <v>4039</v>
      </c>
      <c r="E457" s="318" t="s">
        <v>3049</v>
      </c>
      <c r="F457" s="320" t="str">
        <f>VLOOKUP(E457,RUOLO!$A$1:$B$6,2,FALSE)</f>
        <v>01-MANDANTE</v>
      </c>
      <c r="G457" s="318" t="s">
        <v>3051</v>
      </c>
      <c r="H457" s="318" t="s">
        <v>3056</v>
      </c>
      <c r="I457" s="320">
        <f>IF(A457=A456,1,0)</f>
        <v>1</v>
      </c>
      <c r="J457" s="320">
        <f>IF(I457=0,-INT(J456-1),J456)</f>
      </c>
    </row>
    <row r="458" spans="1:10" ht="12.75">
      <c r="A458" s="318" t="s">
        <v>106</v>
      </c>
      <c r="B458" s="318" t="s">
        <v>4042</v>
      </c>
      <c r="C458" s="318" t="s">
        <v>4043</v>
      </c>
      <c r="E458" s="318" t="s">
        <v>362</v>
      </c>
      <c r="F458" s="320">
        <f>VLOOKUP(E458,RUOLO!$A$1:$B$6,2,FALSE)</f>
        <v>0</v>
      </c>
      <c r="G458" s="318" t="s">
        <v>3051</v>
      </c>
      <c r="H458" s="318" t="s">
        <v>3056</v>
      </c>
      <c r="I458" s="320">
        <f>IF(A458=A457,1,0)</f>
        <v>1</v>
      </c>
      <c r="J458" s="320">
        <f>IF(I458=0,-INT(J457-1),J457)</f>
      </c>
    </row>
    <row r="459" spans="1:10" ht="12.75">
      <c r="A459" s="318" t="s">
        <v>106</v>
      </c>
      <c r="B459" s="318" t="s">
        <v>4044</v>
      </c>
      <c r="C459" s="318" t="s">
        <v>4045</v>
      </c>
      <c r="E459" s="318" t="s">
        <v>362</v>
      </c>
      <c r="F459" s="320">
        <f>VLOOKUP(E459,RUOLO!$A$1:$B$6,2,FALSE)</f>
        <v>0</v>
      </c>
      <c r="G459" s="318" t="s">
        <v>3051</v>
      </c>
      <c r="H459" s="318" t="s">
        <v>3056</v>
      </c>
      <c r="I459" s="320">
        <f>IF(A459=A458,1,0)</f>
        <v>1</v>
      </c>
      <c r="J459" s="320">
        <f>IF(I459=0,-INT(J458-1),J458)</f>
      </c>
    </row>
    <row r="460" spans="1:10" ht="12.75">
      <c r="A460" s="318" t="s">
        <v>106</v>
      </c>
      <c r="B460" s="318" t="s">
        <v>4046</v>
      </c>
      <c r="C460" s="318" t="s">
        <v>4047</v>
      </c>
      <c r="D460" s="319" t="s">
        <v>4048</v>
      </c>
      <c r="E460" s="318" t="s">
        <v>3050</v>
      </c>
      <c r="F460" s="320" t="str">
        <f>VLOOKUP(E460,RUOLO!$A$1:$B$6,2,FALSE)</f>
        <v>02-MANDATARIA</v>
      </c>
      <c r="G460" s="318" t="s">
        <v>3051</v>
      </c>
      <c r="H460" s="318" t="s">
        <v>3056</v>
      </c>
      <c r="I460" s="320">
        <f>IF(A460=A459,1,0)</f>
        <v>1</v>
      </c>
      <c r="J460" s="320">
        <f>IF(I460=0,-INT(J459-1),J459)</f>
      </c>
    </row>
    <row r="461" spans="1:10" ht="12.75">
      <c r="A461" s="318" t="s">
        <v>106</v>
      </c>
      <c r="B461" s="318" t="s">
        <v>4049</v>
      </c>
      <c r="C461" s="318" t="s">
        <v>4050</v>
      </c>
      <c r="D461" s="319" t="s">
        <v>4048</v>
      </c>
      <c r="E461" s="318" t="s">
        <v>3049</v>
      </c>
      <c r="F461" s="320" t="str">
        <f>VLOOKUP(E461,RUOLO!$A$1:$B$6,2,FALSE)</f>
        <v>01-MANDANTE</v>
      </c>
      <c r="G461" s="318" t="s">
        <v>3051</v>
      </c>
      <c r="H461" s="318" t="s">
        <v>3056</v>
      </c>
      <c r="I461" s="320">
        <f>IF(A461=A460,1,0)</f>
        <v>1</v>
      </c>
      <c r="J461" s="320">
        <f>IF(I461=0,-INT(J460-1),J460)</f>
      </c>
    </row>
    <row r="462" spans="1:10" ht="12.75">
      <c r="A462" s="318" t="s">
        <v>106</v>
      </c>
      <c r="B462" s="318" t="s">
        <v>4051</v>
      </c>
      <c r="C462" s="318" t="s">
        <v>4052</v>
      </c>
      <c r="D462" s="319" t="s">
        <v>4053</v>
      </c>
      <c r="E462" s="318" t="s">
        <v>3050</v>
      </c>
      <c r="F462" s="320" t="str">
        <f>VLOOKUP(E462,RUOLO!$A$1:$B$6,2,FALSE)</f>
        <v>02-MANDATARIA</v>
      </c>
      <c r="G462" s="318" t="s">
        <v>3051</v>
      </c>
      <c r="H462" s="318" t="s">
        <v>3056</v>
      </c>
      <c r="I462" s="320">
        <f>IF(A462=A461,1,0)</f>
        <v>1</v>
      </c>
      <c r="J462" s="320">
        <f>IF(I462=0,-INT(J461-1),J461)</f>
      </c>
    </row>
    <row r="463" spans="1:10" ht="12.75">
      <c r="A463" s="318" t="s">
        <v>106</v>
      </c>
      <c r="B463" s="318" t="s">
        <v>4054</v>
      </c>
      <c r="C463" s="318" t="s">
        <v>4055</v>
      </c>
      <c r="D463" s="319" t="s">
        <v>4053</v>
      </c>
      <c r="E463" s="318" t="s">
        <v>3049</v>
      </c>
      <c r="F463" s="320" t="str">
        <f>VLOOKUP(E463,RUOLO!$A$1:$B$6,2,FALSE)</f>
        <v>01-MANDANTE</v>
      </c>
      <c r="G463" s="318" t="s">
        <v>3051</v>
      </c>
      <c r="H463" s="318" t="s">
        <v>3056</v>
      </c>
      <c r="I463" s="320">
        <f>IF(A463=A462,1,0)</f>
        <v>1</v>
      </c>
      <c r="J463" s="320">
        <f>IF(I463=0,-INT(J462-1),J462)</f>
      </c>
    </row>
    <row r="464" spans="1:10" ht="12.75">
      <c r="A464" s="318" t="s">
        <v>106</v>
      </c>
      <c r="B464" s="318" t="s">
        <v>4056</v>
      </c>
      <c r="C464" s="318" t="s">
        <v>4057</v>
      </c>
      <c r="D464" s="319" t="s">
        <v>4058</v>
      </c>
      <c r="E464" s="318" t="s">
        <v>3050</v>
      </c>
      <c r="F464" s="320" t="str">
        <f>VLOOKUP(E464,RUOLO!$A$1:$B$6,2,FALSE)</f>
        <v>02-MANDATARIA</v>
      </c>
      <c r="G464" s="318" t="s">
        <v>3051</v>
      </c>
      <c r="H464" s="318" t="s">
        <v>3056</v>
      </c>
      <c r="I464" s="320">
        <f>IF(A464=A463,1,0)</f>
        <v>1</v>
      </c>
      <c r="J464" s="320">
        <f>IF(I464=0,-INT(J463-1),J463)</f>
      </c>
    </row>
    <row r="465" spans="1:10" ht="12.75">
      <c r="A465" s="318" t="s">
        <v>106</v>
      </c>
      <c r="B465" s="318" t="s">
        <v>4059</v>
      </c>
      <c r="C465" s="318" t="s">
        <v>4060</v>
      </c>
      <c r="D465" s="319" t="s">
        <v>4058</v>
      </c>
      <c r="E465" s="318" t="s">
        <v>3049</v>
      </c>
      <c r="F465" s="320" t="str">
        <f>VLOOKUP(E465,RUOLO!$A$1:$B$6,2,FALSE)</f>
        <v>01-MANDANTE</v>
      </c>
      <c r="G465" s="318" t="s">
        <v>3051</v>
      </c>
      <c r="H465" s="318" t="s">
        <v>3056</v>
      </c>
      <c r="I465" s="320">
        <f>IF(A465=A464,1,0)</f>
        <v>1</v>
      </c>
      <c r="J465" s="320">
        <f>IF(I465=0,-INT(J464-1),J464)</f>
      </c>
    </row>
    <row r="466" spans="1:10" ht="12.75">
      <c r="A466" s="318" t="s">
        <v>106</v>
      </c>
      <c r="B466" s="318" t="s">
        <v>4061</v>
      </c>
      <c r="C466" s="318" t="s">
        <v>4062</v>
      </c>
      <c r="E466" s="318" t="s">
        <v>362</v>
      </c>
      <c r="F466" s="320">
        <f>VLOOKUP(E466,RUOLO!$A$1:$B$6,2,FALSE)</f>
        <v>0</v>
      </c>
      <c r="G466" s="318" t="s">
        <v>3051</v>
      </c>
      <c r="H466" s="318" t="s">
        <v>3056</v>
      </c>
      <c r="I466" s="320">
        <f>IF(A466=A465,1,0)</f>
        <v>1</v>
      </c>
      <c r="J466" s="320">
        <f>IF(I466=0,-INT(J465-1),J465)</f>
      </c>
    </row>
    <row r="467" spans="1:10" ht="12.75">
      <c r="A467" s="318" t="s">
        <v>106</v>
      </c>
      <c r="B467" s="318" t="s">
        <v>4063</v>
      </c>
      <c r="C467" s="318" t="s">
        <v>4064</v>
      </c>
      <c r="D467" s="319" t="s">
        <v>4065</v>
      </c>
      <c r="E467" s="318" t="s">
        <v>3050</v>
      </c>
      <c r="F467" s="320" t="str">
        <f>VLOOKUP(E467,RUOLO!$A$1:$B$6,2,FALSE)</f>
        <v>02-MANDATARIA</v>
      </c>
      <c r="G467" s="318" t="s">
        <v>3051</v>
      </c>
      <c r="H467" s="318" t="s">
        <v>3056</v>
      </c>
      <c r="I467" s="320">
        <f>IF(A467=A466,1,0)</f>
        <v>1</v>
      </c>
      <c r="J467" s="320">
        <f>IF(I467=0,-INT(J466-1),J466)</f>
      </c>
    </row>
    <row r="468" spans="1:10" ht="12.75">
      <c r="A468" s="318" t="s">
        <v>106</v>
      </c>
      <c r="B468" s="318" t="s">
        <v>4066</v>
      </c>
      <c r="C468" s="318" t="s">
        <v>4067</v>
      </c>
      <c r="D468" s="319" t="s">
        <v>4065</v>
      </c>
      <c r="E468" s="318" t="s">
        <v>3049</v>
      </c>
      <c r="F468" s="320" t="str">
        <f>VLOOKUP(E468,RUOLO!$A$1:$B$6,2,FALSE)</f>
        <v>01-MANDANTE</v>
      </c>
      <c r="G468" s="318" t="s">
        <v>3051</v>
      </c>
      <c r="H468" s="318" t="s">
        <v>3056</v>
      </c>
      <c r="I468" s="320">
        <f>IF(A468=A467,1,0)</f>
        <v>1</v>
      </c>
      <c r="J468" s="320">
        <f>IF(I468=0,-INT(J467-1),J467)</f>
      </c>
    </row>
    <row r="469" spans="1:10" ht="12.75">
      <c r="A469" s="318" t="s">
        <v>106</v>
      </c>
      <c r="B469" s="318" t="s">
        <v>4068</v>
      </c>
      <c r="C469" s="318" t="s">
        <v>4069</v>
      </c>
      <c r="D469" s="319" t="s">
        <v>4070</v>
      </c>
      <c r="E469" s="318" t="s">
        <v>3050</v>
      </c>
      <c r="F469" s="320" t="str">
        <f>VLOOKUP(E469,RUOLO!$A$1:$B$6,2,FALSE)</f>
        <v>02-MANDATARIA</v>
      </c>
      <c r="G469" s="318" t="s">
        <v>3051</v>
      </c>
      <c r="H469" s="318" t="s">
        <v>3056</v>
      </c>
      <c r="I469" s="320">
        <f>IF(A469=A468,1,0)</f>
        <v>1</v>
      </c>
      <c r="J469" s="320">
        <f>IF(I469=0,-INT(J468-1),J468)</f>
      </c>
    </row>
    <row r="470" spans="1:10" ht="12.75">
      <c r="A470" s="318" t="s">
        <v>106</v>
      </c>
      <c r="B470" s="318" t="s">
        <v>4071</v>
      </c>
      <c r="C470" s="318" t="s">
        <v>4072</v>
      </c>
      <c r="D470" s="319" t="s">
        <v>4070</v>
      </c>
      <c r="E470" s="318" t="s">
        <v>3049</v>
      </c>
      <c r="F470" s="320" t="str">
        <f>VLOOKUP(E470,RUOLO!$A$1:$B$6,2,FALSE)</f>
        <v>01-MANDANTE</v>
      </c>
      <c r="G470" s="318" t="s">
        <v>3051</v>
      </c>
      <c r="H470" s="318" t="s">
        <v>3056</v>
      </c>
      <c r="I470" s="320">
        <f>IF(A470=A469,1,0)</f>
        <v>1</v>
      </c>
      <c r="J470" s="320">
        <f>IF(I470=0,-INT(J469-1),J469)</f>
      </c>
    </row>
    <row r="471" spans="1:10" ht="12.75">
      <c r="A471" s="318" t="s">
        <v>106</v>
      </c>
      <c r="B471" s="318" t="s">
        <v>4073</v>
      </c>
      <c r="C471" s="318" t="s">
        <v>4074</v>
      </c>
      <c r="D471" s="319" t="s">
        <v>4070</v>
      </c>
      <c r="E471" s="318" t="s">
        <v>3049</v>
      </c>
      <c r="F471" s="320" t="str">
        <f>VLOOKUP(E471,RUOLO!$A$1:$B$6,2,FALSE)</f>
        <v>01-MANDANTE</v>
      </c>
      <c r="G471" s="318" t="s">
        <v>3051</v>
      </c>
      <c r="H471" s="318" t="s">
        <v>3056</v>
      </c>
      <c r="I471" s="320">
        <f>IF(A471=A470,1,0)</f>
        <v>1</v>
      </c>
      <c r="J471" s="320">
        <f>IF(I471=0,-INT(J470-1),J470)</f>
      </c>
    </row>
    <row r="472" spans="1:10" ht="12.75">
      <c r="A472" s="318" t="s">
        <v>106</v>
      </c>
      <c r="B472" s="318" t="s">
        <v>4075</v>
      </c>
      <c r="C472" s="318" t="s">
        <v>4076</v>
      </c>
      <c r="E472" s="318" t="s">
        <v>362</v>
      </c>
      <c r="F472" s="320">
        <f>VLOOKUP(E472,RUOLO!$A$1:$B$6,2,FALSE)</f>
        <v>0</v>
      </c>
      <c r="G472" s="318" t="s">
        <v>3051</v>
      </c>
      <c r="H472" s="318" t="s">
        <v>3056</v>
      </c>
      <c r="I472" s="320">
        <f>IF(A472=A471,1,0)</f>
        <v>1</v>
      </c>
      <c r="J472" s="320">
        <f>IF(I472=0,-INT(J471-1),J471)</f>
      </c>
    </row>
    <row r="473" spans="1:10" ht="12.75">
      <c r="A473" s="318" t="s">
        <v>106</v>
      </c>
      <c r="B473" s="318" t="s">
        <v>4077</v>
      </c>
      <c r="C473" s="318" t="s">
        <v>4078</v>
      </c>
      <c r="E473" s="318" t="s">
        <v>362</v>
      </c>
      <c r="F473" s="320">
        <f>VLOOKUP(E473,RUOLO!$A$1:$B$6,2,FALSE)</f>
        <v>0</v>
      </c>
      <c r="G473" s="318" t="s">
        <v>3051</v>
      </c>
      <c r="H473" s="318" t="s">
        <v>3056</v>
      </c>
      <c r="I473" s="320">
        <f>IF(A473=A472,1,0)</f>
        <v>1</v>
      </c>
      <c r="J473" s="320">
        <f>IF(I473=0,-INT(J472-1),J472)</f>
      </c>
    </row>
    <row r="474" spans="1:10" ht="12.75">
      <c r="A474" s="318" t="s">
        <v>106</v>
      </c>
      <c r="B474" s="318" t="s">
        <v>4079</v>
      </c>
      <c r="C474" s="318" t="s">
        <v>4080</v>
      </c>
      <c r="D474" s="319" t="s">
        <v>4081</v>
      </c>
      <c r="E474" s="318" t="s">
        <v>3050</v>
      </c>
      <c r="F474" s="320" t="str">
        <f>VLOOKUP(E474,RUOLO!$A$1:$B$6,2,FALSE)</f>
        <v>02-MANDATARIA</v>
      </c>
      <c r="G474" s="318" t="s">
        <v>3051</v>
      </c>
      <c r="H474" s="318" t="s">
        <v>3056</v>
      </c>
      <c r="I474" s="320">
        <f>IF(A474=A473,1,0)</f>
        <v>1</v>
      </c>
      <c r="J474" s="320">
        <f>IF(I474=0,-INT(J473-1),J473)</f>
      </c>
    </row>
    <row r="475" spans="1:10" ht="12.75">
      <c r="A475" s="318" t="s">
        <v>106</v>
      </c>
      <c r="B475" s="318" t="s">
        <v>4082</v>
      </c>
      <c r="C475" s="318" t="s">
        <v>4083</v>
      </c>
      <c r="D475" s="319" t="s">
        <v>4081</v>
      </c>
      <c r="E475" s="318" t="s">
        <v>3049</v>
      </c>
      <c r="F475" s="320" t="str">
        <f>VLOOKUP(E475,RUOLO!$A$1:$B$6,2,FALSE)</f>
        <v>01-MANDANTE</v>
      </c>
      <c r="G475" s="318" t="s">
        <v>3051</v>
      </c>
      <c r="H475" s="318" t="s">
        <v>3056</v>
      </c>
      <c r="I475" s="320">
        <f>IF(A475=A474,1,0)</f>
        <v>1</v>
      </c>
      <c r="J475" s="320">
        <f>IF(I475=0,-INT(J474-1),J474)</f>
      </c>
    </row>
    <row r="476" spans="1:10" ht="12.75">
      <c r="A476" s="318" t="s">
        <v>106</v>
      </c>
      <c r="B476" s="318" t="s">
        <v>4084</v>
      </c>
      <c r="C476" s="318" t="s">
        <v>4085</v>
      </c>
      <c r="E476" s="318" t="s">
        <v>362</v>
      </c>
      <c r="F476" s="320">
        <f>VLOOKUP(E476,RUOLO!$A$1:$B$6,2,FALSE)</f>
        <v>0</v>
      </c>
      <c r="G476" s="318" t="s">
        <v>3051</v>
      </c>
      <c r="H476" s="318" t="s">
        <v>3056</v>
      </c>
      <c r="I476" s="320">
        <f>IF(A476=A475,1,0)</f>
        <v>1</v>
      </c>
      <c r="J476" s="320">
        <f>IF(I476=0,-INT(J475-1),J475)</f>
      </c>
    </row>
    <row r="477" spans="1:10" ht="12.75">
      <c r="A477" s="318" t="s">
        <v>106</v>
      </c>
      <c r="B477" s="318" t="s">
        <v>4086</v>
      </c>
      <c r="C477" s="318" t="s">
        <v>4087</v>
      </c>
      <c r="D477" s="319" t="s">
        <v>4088</v>
      </c>
      <c r="E477" s="318" t="s">
        <v>3050</v>
      </c>
      <c r="F477" s="320" t="str">
        <f>VLOOKUP(E477,RUOLO!$A$1:$B$6,2,FALSE)</f>
        <v>02-MANDATARIA</v>
      </c>
      <c r="G477" s="318" t="s">
        <v>3051</v>
      </c>
      <c r="H477" s="318" t="s">
        <v>3056</v>
      </c>
      <c r="I477" s="320">
        <f>IF(A477=A476,1,0)</f>
        <v>1</v>
      </c>
      <c r="J477" s="320">
        <f>IF(I477=0,-INT(J476-1),J476)</f>
      </c>
    </row>
    <row r="478" spans="1:10" ht="12.75">
      <c r="A478" s="318" t="s">
        <v>106</v>
      </c>
      <c r="B478" s="318" t="s">
        <v>4089</v>
      </c>
      <c r="C478" s="318" t="s">
        <v>4090</v>
      </c>
      <c r="D478" s="319" t="s">
        <v>4088</v>
      </c>
      <c r="E478" s="318" t="s">
        <v>3049</v>
      </c>
      <c r="F478" s="320" t="str">
        <f>VLOOKUP(E478,RUOLO!$A$1:$B$6,2,FALSE)</f>
        <v>01-MANDANTE</v>
      </c>
      <c r="G478" s="318" t="s">
        <v>3051</v>
      </c>
      <c r="H478" s="318" t="s">
        <v>3056</v>
      </c>
      <c r="I478" s="320">
        <f>IF(A478=A477,1,0)</f>
        <v>1</v>
      </c>
      <c r="J478" s="320">
        <f>IF(I478=0,-INT(J477-1),J477)</f>
      </c>
    </row>
    <row r="479" spans="1:10" ht="12.75">
      <c r="A479" s="318" t="s">
        <v>106</v>
      </c>
      <c r="B479" s="318" t="s">
        <v>4091</v>
      </c>
      <c r="C479" s="318" t="s">
        <v>4092</v>
      </c>
      <c r="D479" s="319" t="s">
        <v>4093</v>
      </c>
      <c r="E479" s="318" t="s">
        <v>3050</v>
      </c>
      <c r="F479" s="320" t="str">
        <f>VLOOKUP(E479,RUOLO!$A$1:$B$6,2,FALSE)</f>
        <v>02-MANDATARIA</v>
      </c>
      <c r="G479" s="318" t="s">
        <v>3051</v>
      </c>
      <c r="H479" s="318" t="s">
        <v>3056</v>
      </c>
      <c r="I479" s="320">
        <f>IF(A479=A478,1,0)</f>
        <v>1</v>
      </c>
      <c r="J479" s="320">
        <f>IF(I479=0,-INT(J478-1),J478)</f>
      </c>
    </row>
    <row r="480" spans="1:10" ht="12.75">
      <c r="A480" s="318" t="s">
        <v>106</v>
      </c>
      <c r="B480" s="318" t="s">
        <v>4094</v>
      </c>
      <c r="C480" s="318" t="s">
        <v>4095</v>
      </c>
      <c r="D480" s="319" t="s">
        <v>4093</v>
      </c>
      <c r="E480" s="318" t="s">
        <v>3049</v>
      </c>
      <c r="F480" s="320" t="str">
        <f>VLOOKUP(E480,RUOLO!$A$1:$B$6,2,FALSE)</f>
        <v>01-MANDANTE</v>
      </c>
      <c r="G480" s="318" t="s">
        <v>3051</v>
      </c>
      <c r="H480" s="318" t="s">
        <v>3056</v>
      </c>
      <c r="I480" s="320">
        <f>IF(A480=A479,1,0)</f>
        <v>1</v>
      </c>
      <c r="J480" s="320">
        <f>IF(I480=0,-INT(J479-1),J479)</f>
      </c>
    </row>
    <row r="481" spans="1:10" ht="12.75">
      <c r="A481" s="318" t="s">
        <v>106</v>
      </c>
      <c r="B481" s="318" t="s">
        <v>4096</v>
      </c>
      <c r="C481" s="318" t="s">
        <v>4097</v>
      </c>
      <c r="E481" s="318" t="s">
        <v>362</v>
      </c>
      <c r="F481" s="320">
        <f>VLOOKUP(E481,RUOLO!$A$1:$B$6,2,FALSE)</f>
        <v>0</v>
      </c>
      <c r="G481" s="318" t="s">
        <v>3051</v>
      </c>
      <c r="H481" s="318" t="s">
        <v>3056</v>
      </c>
      <c r="I481" s="320">
        <f>IF(A481=A480,1,0)</f>
        <v>1</v>
      </c>
      <c r="J481" s="320">
        <f>IF(I481=0,-INT(J480-1),J480)</f>
      </c>
    </row>
    <row r="482" spans="1:10" ht="12.75">
      <c r="A482" s="318" t="s">
        <v>106</v>
      </c>
      <c r="B482" s="318" t="s">
        <v>4098</v>
      </c>
      <c r="C482" s="318" t="s">
        <v>4099</v>
      </c>
      <c r="D482" s="319" t="s">
        <v>4100</v>
      </c>
      <c r="E482" s="318" t="s">
        <v>3050</v>
      </c>
      <c r="F482" s="320" t="str">
        <f>VLOOKUP(E482,RUOLO!$A$1:$B$6,2,FALSE)</f>
        <v>02-MANDATARIA</v>
      </c>
      <c r="G482" s="318" t="s">
        <v>3051</v>
      </c>
      <c r="H482" s="318" t="s">
        <v>3056</v>
      </c>
      <c r="I482" s="320">
        <f>IF(A482=A481,1,0)</f>
        <v>1</v>
      </c>
      <c r="J482" s="320">
        <f>IF(I482=0,-INT(J481-1),J481)</f>
      </c>
    </row>
    <row r="483" spans="1:10" ht="12.75">
      <c r="A483" s="318" t="s">
        <v>106</v>
      </c>
      <c r="B483" s="318" t="s">
        <v>4101</v>
      </c>
      <c r="C483" s="318" t="s">
        <v>4102</v>
      </c>
      <c r="D483" s="319" t="s">
        <v>4100</v>
      </c>
      <c r="E483" s="318" t="s">
        <v>3049</v>
      </c>
      <c r="F483" s="320" t="str">
        <f>VLOOKUP(E483,RUOLO!$A$1:$B$6,2,FALSE)</f>
        <v>01-MANDANTE</v>
      </c>
      <c r="G483" s="318" t="s">
        <v>3051</v>
      </c>
      <c r="H483" s="318" t="s">
        <v>3056</v>
      </c>
      <c r="I483" s="320">
        <f>IF(A483=A482,1,0)</f>
        <v>1</v>
      </c>
      <c r="J483" s="320">
        <f>IF(I483=0,-INT(J482-1),J482)</f>
      </c>
    </row>
    <row r="484" spans="1:10" ht="12.75">
      <c r="A484" s="318" t="s">
        <v>106</v>
      </c>
      <c r="B484" s="318" t="s">
        <v>4103</v>
      </c>
      <c r="C484" s="318" t="s">
        <v>4104</v>
      </c>
      <c r="D484" s="319" t="s">
        <v>4100</v>
      </c>
      <c r="E484" s="318" t="s">
        <v>3049</v>
      </c>
      <c r="F484" s="320" t="str">
        <f>VLOOKUP(E484,RUOLO!$A$1:$B$6,2,FALSE)</f>
        <v>01-MANDANTE</v>
      </c>
      <c r="G484" s="318" t="s">
        <v>3051</v>
      </c>
      <c r="H484" s="318" t="s">
        <v>3056</v>
      </c>
      <c r="I484" s="320">
        <f>IF(A484=A483,1,0)</f>
        <v>1</v>
      </c>
      <c r="J484" s="320">
        <f>IF(I484=0,-INT(J483-1),J483)</f>
      </c>
    </row>
    <row r="485" spans="1:10" ht="12.75">
      <c r="A485" s="318" t="s">
        <v>106</v>
      </c>
      <c r="B485" s="318" t="s">
        <v>4105</v>
      </c>
      <c r="C485" s="318" t="s">
        <v>4106</v>
      </c>
      <c r="E485" s="318" t="s">
        <v>362</v>
      </c>
      <c r="F485" s="320">
        <f>VLOOKUP(E485,RUOLO!$A$1:$B$6,2,FALSE)</f>
        <v>0</v>
      </c>
      <c r="G485" s="318" t="s">
        <v>3051</v>
      </c>
      <c r="H485" s="318" t="s">
        <v>3056</v>
      </c>
      <c r="I485" s="320">
        <f>IF(A485=A484,1,0)</f>
        <v>1</v>
      </c>
      <c r="J485" s="320">
        <f>IF(I485=0,-INT(J484-1),J484)</f>
      </c>
    </row>
    <row r="486" spans="1:10" ht="12.75">
      <c r="A486" s="318" t="s">
        <v>106</v>
      </c>
      <c r="B486" s="318" t="s">
        <v>4107</v>
      </c>
      <c r="C486" s="318" t="s">
        <v>4108</v>
      </c>
      <c r="E486" s="318" t="s">
        <v>362</v>
      </c>
      <c r="F486" s="320">
        <f>VLOOKUP(E486,RUOLO!$A$1:$B$6,2,FALSE)</f>
        <v>0</v>
      </c>
      <c r="G486" s="318" t="s">
        <v>3051</v>
      </c>
      <c r="H486" s="318" t="s">
        <v>3056</v>
      </c>
      <c r="I486" s="320">
        <f>IF(A486=A485,1,0)</f>
        <v>1</v>
      </c>
      <c r="J486" s="320">
        <f>IF(I486=0,-INT(J485-1),J485)</f>
      </c>
    </row>
    <row r="487" spans="1:10" ht="12.75">
      <c r="A487" s="318" t="s">
        <v>106</v>
      </c>
      <c r="B487" s="318" t="s">
        <v>4109</v>
      </c>
      <c r="C487" s="318" t="s">
        <v>4110</v>
      </c>
      <c r="E487" s="318" t="s">
        <v>362</v>
      </c>
      <c r="F487" s="320">
        <f>VLOOKUP(E487,RUOLO!$A$1:$B$6,2,FALSE)</f>
        <v>0</v>
      </c>
      <c r="G487" s="318" t="s">
        <v>3051</v>
      </c>
      <c r="H487" s="318" t="s">
        <v>3056</v>
      </c>
      <c r="I487" s="320">
        <f>IF(A487=A486,1,0)</f>
        <v>1</v>
      </c>
      <c r="J487" s="320">
        <f>IF(I487=0,-INT(J486-1),J486)</f>
      </c>
    </row>
    <row r="488" spans="1:10" ht="12.75">
      <c r="A488" s="318" t="s">
        <v>106</v>
      </c>
      <c r="B488" s="318" t="s">
        <v>3107</v>
      </c>
      <c r="C488" s="318" t="s">
        <v>3108</v>
      </c>
      <c r="D488" s="319" t="s">
        <v>4111</v>
      </c>
      <c r="E488" s="318" t="s">
        <v>3050</v>
      </c>
      <c r="F488" s="320" t="str">
        <f>VLOOKUP(E488,RUOLO!$A$1:$B$6,2,FALSE)</f>
        <v>02-MANDATARIA</v>
      </c>
      <c r="G488" s="318" t="s">
        <v>3051</v>
      </c>
      <c r="H488" s="318" t="s">
        <v>3056</v>
      </c>
      <c r="I488" s="320">
        <f>IF(A488=A487,1,0)</f>
        <v>1</v>
      </c>
      <c r="J488" s="320">
        <f>IF(I488=0,-INT(J487-1),J487)</f>
      </c>
    </row>
    <row r="489" spans="1:10" ht="12.75">
      <c r="A489" s="318" t="s">
        <v>106</v>
      </c>
      <c r="B489" s="318" t="s">
        <v>4112</v>
      </c>
      <c r="C489" s="318" t="s">
        <v>4113</v>
      </c>
      <c r="D489" s="319" t="s">
        <v>4111</v>
      </c>
      <c r="E489" s="318" t="s">
        <v>3049</v>
      </c>
      <c r="F489" s="320" t="str">
        <f>VLOOKUP(E489,RUOLO!$A$1:$B$6,2,FALSE)</f>
        <v>01-MANDANTE</v>
      </c>
      <c r="G489" s="318" t="s">
        <v>3051</v>
      </c>
      <c r="H489" s="318" t="s">
        <v>3056</v>
      </c>
      <c r="I489" s="320">
        <f>IF(A489=A488,1,0)</f>
        <v>1</v>
      </c>
      <c r="J489" s="320">
        <f>IF(I489=0,-INT(J488-1),J488)</f>
      </c>
    </row>
    <row r="490" spans="1:10" ht="12.75">
      <c r="A490" s="318" t="s">
        <v>106</v>
      </c>
      <c r="B490" s="318" t="s">
        <v>4114</v>
      </c>
      <c r="C490" s="318" t="s">
        <v>4115</v>
      </c>
      <c r="E490" s="318" t="s">
        <v>362</v>
      </c>
      <c r="F490" s="320">
        <f>VLOOKUP(E490,RUOLO!$A$1:$B$6,2,FALSE)</f>
        <v>0</v>
      </c>
      <c r="G490" s="318" t="s">
        <v>3051</v>
      </c>
      <c r="H490" s="318" t="s">
        <v>3056</v>
      </c>
      <c r="I490" s="320">
        <f>IF(A490=A489,1,0)</f>
        <v>1</v>
      </c>
      <c r="J490" s="320">
        <f>IF(I490=0,-INT(J489-1),J489)</f>
      </c>
    </row>
    <row r="491" spans="1:10" ht="12.75">
      <c r="A491" s="318" t="s">
        <v>106</v>
      </c>
      <c r="B491" s="318" t="s">
        <v>4116</v>
      </c>
      <c r="C491" s="318" t="s">
        <v>4117</v>
      </c>
      <c r="D491" s="319" t="s">
        <v>4118</v>
      </c>
      <c r="E491" s="318" t="s">
        <v>3050</v>
      </c>
      <c r="F491" s="320" t="str">
        <f>VLOOKUP(E491,RUOLO!$A$1:$B$6,2,FALSE)</f>
        <v>02-MANDATARIA</v>
      </c>
      <c r="G491" s="318" t="s">
        <v>3051</v>
      </c>
      <c r="H491" s="318" t="s">
        <v>3056</v>
      </c>
      <c r="I491" s="320">
        <f>IF(A491=A490,1,0)</f>
        <v>1</v>
      </c>
      <c r="J491" s="320">
        <f>IF(I491=0,-INT(J490-1),J490)</f>
      </c>
    </row>
    <row r="492" spans="1:10" ht="12.75">
      <c r="A492" s="318" t="s">
        <v>106</v>
      </c>
      <c r="B492" s="318" t="s">
        <v>4119</v>
      </c>
      <c r="C492" s="318" t="s">
        <v>4120</v>
      </c>
      <c r="D492" s="319" t="s">
        <v>4118</v>
      </c>
      <c r="E492" s="318" t="s">
        <v>3049</v>
      </c>
      <c r="F492" s="320" t="str">
        <f>VLOOKUP(E492,RUOLO!$A$1:$B$6,2,FALSE)</f>
        <v>01-MANDANTE</v>
      </c>
      <c r="G492" s="318" t="s">
        <v>3051</v>
      </c>
      <c r="H492" s="318" t="s">
        <v>3056</v>
      </c>
      <c r="I492" s="320">
        <f>IF(A492=A491,1,0)</f>
        <v>1</v>
      </c>
      <c r="J492" s="320">
        <f>IF(I492=0,-INT(J491-1),J491)</f>
      </c>
    </row>
    <row r="493" spans="1:10" ht="12.75">
      <c r="A493" s="318" t="s">
        <v>115</v>
      </c>
      <c r="B493" s="318" t="s">
        <v>3159</v>
      </c>
      <c r="C493" s="318" t="s">
        <v>4121</v>
      </c>
      <c r="E493" s="318" t="s">
        <v>362</v>
      </c>
      <c r="F493" s="320">
        <f>VLOOKUP(E493,RUOLO!$A$1:$B$6,2,FALSE)</f>
        <v>0</v>
      </c>
      <c r="G493" s="318" t="s">
        <v>3051</v>
      </c>
      <c r="H493" s="318" t="s">
        <v>3051</v>
      </c>
      <c r="I493" s="320">
        <f>IF(A493=A492,1,0)</f>
        <v>0</v>
      </c>
      <c r="J493" s="320">
        <f>IF(I493=0,-INT(J492-1),J492)</f>
        <v>0</v>
      </c>
    </row>
    <row r="494" spans="1:10" ht="12.75">
      <c r="A494" s="318" t="s">
        <v>123</v>
      </c>
      <c r="B494" s="318" t="s">
        <v>3159</v>
      </c>
      <c r="C494" s="318" t="s">
        <v>4121</v>
      </c>
      <c r="E494" s="318" t="s">
        <v>362</v>
      </c>
      <c r="F494" s="320">
        <f>VLOOKUP(E494,RUOLO!$A$1:$B$6,2,FALSE)</f>
        <v>0</v>
      </c>
      <c r="G494" s="318" t="s">
        <v>3051</v>
      </c>
      <c r="H494" s="318" t="s">
        <v>3051</v>
      </c>
      <c r="I494" s="320">
        <f>IF(A494=A493,1,0)</f>
        <v>0</v>
      </c>
      <c r="J494" s="320">
        <f>IF(I494=0,-INT(J493-1),J493)</f>
        <v>1</v>
      </c>
    </row>
    <row r="495" spans="1:10" ht="12.75">
      <c r="A495" s="318" t="s">
        <v>123</v>
      </c>
      <c r="B495" s="318" t="s">
        <v>4122</v>
      </c>
      <c r="C495" s="318" t="s">
        <v>4123</v>
      </c>
      <c r="E495" s="318" t="s">
        <v>362</v>
      </c>
      <c r="F495" s="320">
        <f>VLOOKUP(E495,RUOLO!$A$1:$B$6,2,FALSE)</f>
        <v>0</v>
      </c>
      <c r="G495" s="318" t="s">
        <v>3056</v>
      </c>
      <c r="I495" s="320">
        <f>IF(A495=A494,1,0)</f>
        <v>1</v>
      </c>
      <c r="J495" s="320">
        <f>IF(I495=0,-INT(J494-1),J494)</f>
      </c>
    </row>
    <row r="496" spans="1:10" ht="12.75">
      <c r="A496" s="318" t="s">
        <v>123</v>
      </c>
      <c r="B496" s="318" t="s">
        <v>3163</v>
      </c>
      <c r="C496" s="318" t="s">
        <v>3164</v>
      </c>
      <c r="E496" s="318" t="s">
        <v>362</v>
      </c>
      <c r="F496" s="320">
        <f>VLOOKUP(E496,RUOLO!$A$1:$B$6,2,FALSE)</f>
        <v>0</v>
      </c>
      <c r="G496" s="318" t="s">
        <v>3056</v>
      </c>
      <c r="I496" s="320">
        <f>IF(A496=A495,1,0)</f>
        <v>1</v>
      </c>
      <c r="J496" s="320">
        <f>IF(I496=0,-INT(J495-1),J495)</f>
      </c>
    </row>
    <row r="497" spans="1:10" ht="12.75">
      <c r="A497" s="318" t="s">
        <v>123</v>
      </c>
      <c r="B497" s="318" t="s">
        <v>3130</v>
      </c>
      <c r="C497" s="318" t="s">
        <v>4124</v>
      </c>
      <c r="E497" s="318" t="s">
        <v>362</v>
      </c>
      <c r="F497" s="320">
        <f>VLOOKUP(E497,RUOLO!$A$1:$B$6,2,FALSE)</f>
        <v>0</v>
      </c>
      <c r="G497" s="318" t="s">
        <v>3051</v>
      </c>
      <c r="H497" s="318" t="s">
        <v>3056</v>
      </c>
      <c r="I497" s="320">
        <f>IF(A497=A496,1,0)</f>
        <v>1</v>
      </c>
      <c r="J497" s="320">
        <f>IF(I497=0,-INT(J496-1),J496)</f>
      </c>
    </row>
    <row r="498" spans="1:10" ht="12.75">
      <c r="A498" s="318" t="s">
        <v>123</v>
      </c>
      <c r="B498" s="318" t="s">
        <v>4125</v>
      </c>
      <c r="C498" s="318" t="s">
        <v>4126</v>
      </c>
      <c r="E498" s="318" t="s">
        <v>362</v>
      </c>
      <c r="F498" s="320">
        <f>VLOOKUP(E498,RUOLO!$A$1:$B$6,2,FALSE)</f>
        <v>0</v>
      </c>
      <c r="G498" s="318" t="s">
        <v>3051</v>
      </c>
      <c r="H498" s="318" t="s">
        <v>3056</v>
      </c>
      <c r="I498" s="320">
        <f>IF(A498=A497,1,0)</f>
        <v>1</v>
      </c>
      <c r="J498" s="320">
        <f>IF(I498=0,-INT(J497-1),J497)</f>
      </c>
    </row>
    <row r="499" spans="1:10" ht="12.75">
      <c r="A499" s="318" t="s">
        <v>123</v>
      </c>
      <c r="B499" s="318" t="s">
        <v>4071</v>
      </c>
      <c r="C499" s="318" t="s">
        <v>4072</v>
      </c>
      <c r="E499" s="318" t="s">
        <v>362</v>
      </c>
      <c r="F499" s="320">
        <f>VLOOKUP(E499,RUOLO!$A$1:$B$6,2,FALSE)</f>
        <v>0</v>
      </c>
      <c r="G499" s="318" t="s">
        <v>3056</v>
      </c>
      <c r="I499" s="320">
        <f>IF(A499=A498,1,0)</f>
        <v>1</v>
      </c>
      <c r="J499" s="320">
        <f>IF(I499=0,-INT(J498-1),J498)</f>
      </c>
    </row>
    <row r="500" spans="1:10" ht="12.75">
      <c r="A500" s="318" t="s">
        <v>123</v>
      </c>
      <c r="B500" s="318" t="s">
        <v>4127</v>
      </c>
      <c r="C500" s="318" t="s">
        <v>4128</v>
      </c>
      <c r="E500" s="318" t="s">
        <v>362</v>
      </c>
      <c r="F500" s="320">
        <f>VLOOKUP(E500,RUOLO!$A$1:$B$6,2,FALSE)</f>
        <v>0</v>
      </c>
      <c r="G500" s="318" t="s">
        <v>3056</v>
      </c>
      <c r="I500" s="320">
        <f>IF(A500=A499,1,0)</f>
        <v>1</v>
      </c>
      <c r="J500" s="320">
        <f>IF(I500=0,-INT(J499-1),J499)</f>
      </c>
    </row>
    <row r="501" spans="1:10" ht="12.75">
      <c r="A501" s="318" t="s">
        <v>123</v>
      </c>
      <c r="B501" s="318" t="s">
        <v>3173</v>
      </c>
      <c r="C501" s="318" t="s">
        <v>4129</v>
      </c>
      <c r="E501" s="318" t="s">
        <v>362</v>
      </c>
      <c r="F501" s="320">
        <f>VLOOKUP(E501,RUOLO!$A$1:$B$6,2,FALSE)</f>
        <v>0</v>
      </c>
      <c r="G501" s="318" t="s">
        <v>3056</v>
      </c>
      <c r="I501" s="320">
        <f>IF(A501=A500,1,0)</f>
        <v>1</v>
      </c>
      <c r="J501" s="320">
        <f>IF(I501=0,-INT(J500-1),J500)</f>
      </c>
    </row>
    <row r="502" spans="1:10" ht="12.75">
      <c r="A502" s="318" t="s">
        <v>123</v>
      </c>
      <c r="B502" s="318" t="s">
        <v>4130</v>
      </c>
      <c r="C502" s="318" t="s">
        <v>4131</v>
      </c>
      <c r="E502" s="318" t="s">
        <v>362</v>
      </c>
      <c r="F502" s="320">
        <f>VLOOKUP(E502,RUOLO!$A$1:$B$6,2,FALSE)</f>
        <v>0</v>
      </c>
      <c r="G502" s="318" t="s">
        <v>3056</v>
      </c>
      <c r="I502" s="320">
        <f>IF(A502=A501,1,0)</f>
        <v>1</v>
      </c>
      <c r="J502" s="320">
        <f>IF(I502=0,-INT(J501-1),J501)</f>
      </c>
    </row>
    <row r="503" spans="1:10" ht="12.75">
      <c r="A503" s="318" t="s">
        <v>123</v>
      </c>
      <c r="B503" s="318" t="s">
        <v>3177</v>
      </c>
      <c r="C503" s="318" t="s">
        <v>4132</v>
      </c>
      <c r="E503" s="318" t="s">
        <v>362</v>
      </c>
      <c r="F503" s="320">
        <f>VLOOKUP(E503,RUOLO!$A$1:$B$6,2,FALSE)</f>
        <v>0</v>
      </c>
      <c r="G503" s="318" t="s">
        <v>3056</v>
      </c>
      <c r="I503" s="320">
        <f>IF(A503=A502,1,0)</f>
        <v>1</v>
      </c>
      <c r="J503" s="320">
        <f>IF(I503=0,-INT(J502-1),J502)</f>
      </c>
    </row>
    <row r="504" spans="1:10" ht="12.75">
      <c r="A504" s="318" t="s">
        <v>129</v>
      </c>
      <c r="B504" s="318" t="s">
        <v>4133</v>
      </c>
      <c r="C504" s="318" t="s">
        <v>4134</v>
      </c>
      <c r="E504" s="318" t="s">
        <v>362</v>
      </c>
      <c r="F504" s="320">
        <f>VLOOKUP(E504,RUOLO!$A$1:$B$6,2,FALSE)</f>
        <v>0</v>
      </c>
      <c r="G504" s="318" t="s">
        <v>3051</v>
      </c>
      <c r="H504" s="318" t="s">
        <v>3051</v>
      </c>
      <c r="I504" s="320">
        <f>IF(A504=A503,1,0)</f>
        <v>0</v>
      </c>
      <c r="J504" s="320">
        <f>IF(I504=0,-INT(J503-1),J503)</f>
        <v>0</v>
      </c>
    </row>
    <row r="505" spans="1:10" ht="12.75">
      <c r="A505" s="318" t="s">
        <v>135</v>
      </c>
      <c r="B505" s="318" t="s">
        <v>3054</v>
      </c>
      <c r="C505" s="318" t="s">
        <v>4135</v>
      </c>
      <c r="D505" s="319" t="s">
        <v>4136</v>
      </c>
      <c r="E505" s="318" t="s">
        <v>3050</v>
      </c>
      <c r="F505" s="320" t="str">
        <f>VLOOKUP(E505,RUOLO!$A$1:$B$6,2,FALSE)</f>
        <v>02-MANDATARIA</v>
      </c>
      <c r="G505" s="318" t="s">
        <v>3051</v>
      </c>
      <c r="H505" s="318" t="s">
        <v>3051</v>
      </c>
      <c r="I505" s="320">
        <f>IF(A505=A504,1,0)</f>
        <v>0</v>
      </c>
      <c r="J505" s="320">
        <f>IF(I505=0,-INT(J504-1),J504)</f>
        <v>1</v>
      </c>
    </row>
    <row r="506" spans="1:10" ht="12.75">
      <c r="A506" s="318" t="s">
        <v>135</v>
      </c>
      <c r="B506" s="318" t="s">
        <v>3047</v>
      </c>
      <c r="C506" s="318" t="s">
        <v>4137</v>
      </c>
      <c r="D506" s="319" t="s">
        <v>4136</v>
      </c>
      <c r="E506" s="318" t="s">
        <v>3049</v>
      </c>
      <c r="F506" s="320" t="str">
        <f>VLOOKUP(E506,RUOLO!$A$1:$B$6,2,FALSE)</f>
        <v>01-MANDANTE</v>
      </c>
      <c r="G506" s="318" t="s">
        <v>3051</v>
      </c>
      <c r="H506" s="318" t="s">
        <v>3051</v>
      </c>
      <c r="I506" s="320">
        <f>IF(A506=A505,1,0)</f>
        <v>1</v>
      </c>
      <c r="J506" s="320">
        <f>IF(I506=0,-INT(J505-1),J505)</f>
      </c>
    </row>
    <row r="507" spans="1:10" ht="12.75">
      <c r="A507" s="318" t="s">
        <v>142</v>
      </c>
      <c r="B507" s="318" t="s">
        <v>3054</v>
      </c>
      <c r="C507" s="318" t="s">
        <v>4135</v>
      </c>
      <c r="D507" s="319" t="s">
        <v>2772</v>
      </c>
      <c r="E507" s="318" t="s">
        <v>3050</v>
      </c>
      <c r="F507" s="320" t="str">
        <f>VLOOKUP(E507,RUOLO!$A$1:$B$6,2,FALSE)</f>
        <v>02-MANDATARIA</v>
      </c>
      <c r="G507" s="318" t="s">
        <v>3051</v>
      </c>
      <c r="H507" s="318" t="s">
        <v>3051</v>
      </c>
      <c r="I507" s="320">
        <f>IF(A507=A506,1,0)</f>
        <v>0</v>
      </c>
      <c r="J507" s="320">
        <f>IF(I507=0,-INT(J506-1),J506)</f>
        <v>0</v>
      </c>
    </row>
    <row r="508" spans="1:10" ht="12.75">
      <c r="A508" s="318" t="s">
        <v>142</v>
      </c>
      <c r="B508" s="318" t="s">
        <v>3047</v>
      </c>
      <c r="C508" s="318" t="s">
        <v>4137</v>
      </c>
      <c r="D508" s="319" t="s">
        <v>2772</v>
      </c>
      <c r="E508" s="318" t="s">
        <v>3049</v>
      </c>
      <c r="F508" s="320" t="str">
        <f>VLOOKUP(E508,RUOLO!$A$1:$B$6,2,FALSE)</f>
        <v>01-MANDANTE</v>
      </c>
      <c r="G508" s="318" t="s">
        <v>3051</v>
      </c>
      <c r="H508" s="318" t="s">
        <v>3051</v>
      </c>
      <c r="I508" s="320">
        <f>IF(A508=A507,1,0)</f>
        <v>1</v>
      </c>
      <c r="J508" s="320">
        <f>IF(I508=0,-INT(J507-1),J507)</f>
      </c>
    </row>
    <row r="509" spans="1:10" ht="12.75">
      <c r="A509" s="318" t="s">
        <v>146</v>
      </c>
      <c r="B509" s="318" t="s">
        <v>3054</v>
      </c>
      <c r="C509" s="318" t="s">
        <v>4135</v>
      </c>
      <c r="E509" s="318" t="s">
        <v>362</v>
      </c>
      <c r="F509" s="320">
        <f>VLOOKUP(E509,RUOLO!$A$1:$B$6,2,FALSE)</f>
        <v>0</v>
      </c>
      <c r="G509" s="318" t="s">
        <v>3051</v>
      </c>
      <c r="H509" s="318" t="s">
        <v>3051</v>
      </c>
      <c r="I509" s="320">
        <f>IF(A509=A508,1,0)</f>
        <v>0</v>
      </c>
      <c r="J509" s="320">
        <f>IF(I509=0,-INT(J508-1),J508)</f>
        <v>1</v>
      </c>
    </row>
    <row r="510" spans="1:10" ht="12.75">
      <c r="A510" s="318" t="s">
        <v>146</v>
      </c>
      <c r="B510" s="318" t="s">
        <v>3047</v>
      </c>
      <c r="C510" s="318" t="s">
        <v>4138</v>
      </c>
      <c r="D510" s="319" t="s">
        <v>4139</v>
      </c>
      <c r="E510" s="318" t="s">
        <v>3050</v>
      </c>
      <c r="F510" s="320" t="str">
        <f>VLOOKUP(E510,RUOLO!$A$1:$B$6,2,FALSE)</f>
        <v>02-MANDATARIA</v>
      </c>
      <c r="G510" s="318" t="s">
        <v>3051</v>
      </c>
      <c r="H510" s="318" t="s">
        <v>3056</v>
      </c>
      <c r="I510" s="320">
        <f>IF(A510=A509,1,0)</f>
        <v>1</v>
      </c>
      <c r="J510" s="320">
        <f>IF(I510=0,-INT(J509-1),J509)</f>
      </c>
    </row>
    <row r="511" spans="1:10" ht="12.75">
      <c r="A511" s="318" t="s">
        <v>146</v>
      </c>
      <c r="B511" s="318" t="s">
        <v>3052</v>
      </c>
      <c r="C511" s="318" t="s">
        <v>4140</v>
      </c>
      <c r="D511" s="319" t="s">
        <v>4139</v>
      </c>
      <c r="E511" s="318" t="s">
        <v>3049</v>
      </c>
      <c r="F511" s="320" t="str">
        <f>VLOOKUP(E511,RUOLO!$A$1:$B$6,2,FALSE)</f>
        <v>01-MANDANTE</v>
      </c>
      <c r="G511" s="318" t="s">
        <v>3051</v>
      </c>
      <c r="H511" s="318" t="s">
        <v>3056</v>
      </c>
      <c r="I511" s="320">
        <f>IF(A511=A510,1,0)</f>
        <v>1</v>
      </c>
      <c r="J511" s="320">
        <f>IF(I511=0,-INT(J510-1),J510)</f>
      </c>
    </row>
    <row r="512" spans="1:10" ht="12.75">
      <c r="A512" s="318" t="s">
        <v>146</v>
      </c>
      <c r="B512" s="318" t="s">
        <v>4141</v>
      </c>
      <c r="C512" s="318" t="s">
        <v>4142</v>
      </c>
      <c r="E512" s="318" t="s">
        <v>362</v>
      </c>
      <c r="F512" s="320">
        <f>VLOOKUP(E512,RUOLO!$A$1:$B$6,2,FALSE)</f>
        <v>0</v>
      </c>
      <c r="G512" s="318" t="s">
        <v>3056</v>
      </c>
      <c r="I512" s="320">
        <f>IF(A512=A511,1,0)</f>
        <v>1</v>
      </c>
      <c r="J512" s="320">
        <f>IF(I512=0,-INT(J511-1),J511)</f>
      </c>
    </row>
    <row r="513" spans="1:10" ht="12.75">
      <c r="A513" s="318" t="s">
        <v>146</v>
      </c>
      <c r="B513" s="318" t="s">
        <v>4143</v>
      </c>
      <c r="C513" s="318" t="s">
        <v>4144</v>
      </c>
      <c r="E513" s="318" t="s">
        <v>362</v>
      </c>
      <c r="F513" s="320">
        <f>VLOOKUP(E513,RUOLO!$A$1:$B$6,2,FALSE)</f>
        <v>0</v>
      </c>
      <c r="G513" s="318" t="s">
        <v>3056</v>
      </c>
      <c r="I513" s="320">
        <f>IF(A513=A512,1,0)</f>
        <v>1</v>
      </c>
      <c r="J513" s="320">
        <f>IF(I513=0,-INT(J512-1),J512)</f>
      </c>
    </row>
    <row r="514" spans="1:10" ht="12.75">
      <c r="A514" s="318" t="s">
        <v>146</v>
      </c>
      <c r="B514" s="318" t="s">
        <v>4145</v>
      </c>
      <c r="C514" s="318" t="s">
        <v>4146</v>
      </c>
      <c r="E514" s="318" t="s">
        <v>362</v>
      </c>
      <c r="F514" s="320">
        <f>VLOOKUP(E514,RUOLO!$A$1:$B$6,2,FALSE)</f>
        <v>0</v>
      </c>
      <c r="G514" s="318" t="s">
        <v>3056</v>
      </c>
      <c r="I514" s="320">
        <f>IF(A514=A513,1,0)</f>
        <v>1</v>
      </c>
      <c r="J514" s="320">
        <f>IF(I514=0,-INT(J513-1),J513)</f>
      </c>
    </row>
    <row r="515" spans="1:10" ht="12.75">
      <c r="A515" s="318" t="s">
        <v>154</v>
      </c>
      <c r="B515" s="318" t="s">
        <v>4046</v>
      </c>
      <c r="C515" s="318" t="s">
        <v>4147</v>
      </c>
      <c r="E515" s="318" t="s">
        <v>362</v>
      </c>
      <c r="F515" s="320">
        <f>VLOOKUP(E515,RUOLO!$A$1:$B$6,2,FALSE)</f>
        <v>0</v>
      </c>
      <c r="G515" s="318" t="s">
        <v>3051</v>
      </c>
      <c r="H515" s="318" t="s">
        <v>3051</v>
      </c>
      <c r="I515" s="320">
        <f>IF(A515=A514,1,0)</f>
        <v>0</v>
      </c>
      <c r="J515" s="320">
        <f>IF(I515=0,-INT(J514-1),J514)</f>
        <v>0</v>
      </c>
    </row>
    <row r="516" spans="1:10" ht="12.75">
      <c r="A516" s="318" t="s">
        <v>154</v>
      </c>
      <c r="B516" s="318" t="s">
        <v>3132</v>
      </c>
      <c r="C516" s="318" t="s">
        <v>4148</v>
      </c>
      <c r="E516" s="318" t="s">
        <v>362</v>
      </c>
      <c r="F516" s="320">
        <f>VLOOKUP(E516,RUOLO!$A$1:$B$6,2,FALSE)</f>
        <v>0</v>
      </c>
      <c r="G516" s="318" t="s">
        <v>3051</v>
      </c>
      <c r="H516" s="318" t="s">
        <v>3056</v>
      </c>
      <c r="I516" s="320">
        <f>IF(A516=A515,1,0)</f>
        <v>1</v>
      </c>
      <c r="J516" s="320">
        <f>IF(I516=0,-INT(J515-1),J515)</f>
      </c>
    </row>
    <row r="517" spans="1:10" ht="12.75">
      <c r="A517" s="318" t="s">
        <v>154</v>
      </c>
      <c r="B517" s="318" t="s">
        <v>3145</v>
      </c>
      <c r="C517" s="318" t="s">
        <v>3146</v>
      </c>
      <c r="E517" s="318" t="s">
        <v>362</v>
      </c>
      <c r="F517" s="320">
        <f>VLOOKUP(E517,RUOLO!$A$1:$B$6,2,FALSE)</f>
        <v>0</v>
      </c>
      <c r="G517" s="318" t="s">
        <v>3056</v>
      </c>
      <c r="I517" s="320">
        <f>IF(A517=A516,1,0)</f>
        <v>1</v>
      </c>
      <c r="J517" s="320">
        <f>IF(I517=0,-INT(J516-1),J516)</f>
      </c>
    </row>
    <row r="518" spans="1:10" ht="12.75">
      <c r="A518" s="318" t="s">
        <v>154</v>
      </c>
      <c r="B518" s="318" t="s">
        <v>3377</v>
      </c>
      <c r="C518" s="318" t="s">
        <v>4149</v>
      </c>
      <c r="E518" s="318" t="s">
        <v>362</v>
      </c>
      <c r="F518" s="320">
        <f>VLOOKUP(E518,RUOLO!$A$1:$B$6,2,FALSE)</f>
        <v>0</v>
      </c>
      <c r="G518" s="318" t="s">
        <v>3056</v>
      </c>
      <c r="I518" s="320">
        <f>IF(A518=A517,1,0)</f>
        <v>1</v>
      </c>
      <c r="J518" s="320">
        <f>IF(I518=0,-INT(J517-1),J517)</f>
      </c>
    </row>
    <row r="519" spans="1:10" ht="12.75">
      <c r="A519" s="318" t="s">
        <v>154</v>
      </c>
      <c r="B519" s="318" t="s">
        <v>4150</v>
      </c>
      <c r="C519" s="318" t="s">
        <v>4151</v>
      </c>
      <c r="E519" s="318" t="s">
        <v>362</v>
      </c>
      <c r="F519" s="320">
        <f>VLOOKUP(E519,RUOLO!$A$1:$B$6,2,FALSE)</f>
        <v>0</v>
      </c>
      <c r="G519" s="318" t="s">
        <v>3056</v>
      </c>
      <c r="I519" s="320">
        <f>IF(A519=A518,1,0)</f>
        <v>1</v>
      </c>
      <c r="J519" s="320">
        <f>IF(I519=0,-INT(J518-1),J518)</f>
      </c>
    </row>
    <row r="520" spans="1:10" ht="12.75">
      <c r="A520" s="318" t="s">
        <v>161</v>
      </c>
      <c r="B520" s="318" t="s">
        <v>4152</v>
      </c>
      <c r="C520" s="318" t="s">
        <v>4153</v>
      </c>
      <c r="E520" s="318" t="s">
        <v>362</v>
      </c>
      <c r="F520" s="320">
        <f>VLOOKUP(E520,RUOLO!$A$1:$B$6,2,FALSE)</f>
        <v>0</v>
      </c>
      <c r="G520" s="318" t="s">
        <v>3051</v>
      </c>
      <c r="H520" s="318" t="s">
        <v>3051</v>
      </c>
      <c r="I520" s="320">
        <f>IF(A520=A519,1,0)</f>
        <v>0</v>
      </c>
      <c r="J520" s="320">
        <f>IF(I520=0,-INT(J519-1),J519)</f>
        <v>1</v>
      </c>
    </row>
    <row r="521" spans="1:10" ht="12.75">
      <c r="A521" s="318" t="s">
        <v>161</v>
      </c>
      <c r="B521" s="318" t="s">
        <v>4154</v>
      </c>
      <c r="C521" s="318" t="s">
        <v>4155</v>
      </c>
      <c r="E521" s="318" t="s">
        <v>362</v>
      </c>
      <c r="F521" s="320">
        <f>VLOOKUP(E521,RUOLO!$A$1:$B$6,2,FALSE)</f>
        <v>0</v>
      </c>
      <c r="G521" s="318" t="s">
        <v>3051</v>
      </c>
      <c r="H521" s="318" t="s">
        <v>3056</v>
      </c>
      <c r="I521" s="320">
        <f>IF(A521=A520,1,0)</f>
        <v>1</v>
      </c>
      <c r="J521" s="320">
        <f>IF(I521=0,-INT(J520-1),J520)</f>
      </c>
    </row>
    <row r="522" spans="1:10" ht="12.75">
      <c r="A522" s="318" t="s">
        <v>161</v>
      </c>
      <c r="B522" s="318" t="s">
        <v>4156</v>
      </c>
      <c r="C522" s="318" t="s">
        <v>4157</v>
      </c>
      <c r="E522" s="318" t="s">
        <v>362</v>
      </c>
      <c r="F522" s="320">
        <f>VLOOKUP(E522,RUOLO!$A$1:$B$6,2,FALSE)</f>
        <v>0</v>
      </c>
      <c r="G522" s="318" t="s">
        <v>3051</v>
      </c>
      <c r="H522" s="318" t="s">
        <v>3056</v>
      </c>
      <c r="I522" s="320">
        <f>IF(A522=A521,1,0)</f>
        <v>1</v>
      </c>
      <c r="J522" s="320">
        <f>IF(I522=0,-INT(J521-1),J521)</f>
      </c>
    </row>
    <row r="523" spans="1:10" ht="12.75">
      <c r="A523" s="318" t="s">
        <v>161</v>
      </c>
      <c r="B523" s="318" t="s">
        <v>4158</v>
      </c>
      <c r="C523" s="318" t="s">
        <v>4159</v>
      </c>
      <c r="E523" s="318" t="s">
        <v>362</v>
      </c>
      <c r="F523" s="320">
        <f>VLOOKUP(E523,RUOLO!$A$1:$B$6,2,FALSE)</f>
        <v>0</v>
      </c>
      <c r="G523" s="318" t="s">
        <v>3051</v>
      </c>
      <c r="H523" s="318" t="s">
        <v>3056</v>
      </c>
      <c r="I523" s="320">
        <f>IF(A523=A522,1,0)</f>
        <v>1</v>
      </c>
      <c r="J523" s="320">
        <f>IF(I523=0,-INT(J522-1),J522)</f>
      </c>
    </row>
    <row r="524" spans="1:10" ht="12.75">
      <c r="A524" s="318" t="s">
        <v>161</v>
      </c>
      <c r="B524" s="318" t="s">
        <v>4160</v>
      </c>
      <c r="C524" s="318" t="s">
        <v>4161</v>
      </c>
      <c r="E524" s="318" t="s">
        <v>362</v>
      </c>
      <c r="F524" s="320">
        <f>VLOOKUP(E524,RUOLO!$A$1:$B$6,2,FALSE)</f>
        <v>0</v>
      </c>
      <c r="G524" s="318" t="s">
        <v>3051</v>
      </c>
      <c r="H524" s="318" t="s">
        <v>3056</v>
      </c>
      <c r="I524" s="320">
        <f>IF(A524=A523,1,0)</f>
        <v>1</v>
      </c>
      <c r="J524" s="320">
        <f>IF(I524=0,-INT(J523-1),J523)</f>
      </c>
    </row>
    <row r="525" spans="1:10" ht="12.75">
      <c r="A525" s="318" t="s">
        <v>161</v>
      </c>
      <c r="B525" s="318" t="s">
        <v>4162</v>
      </c>
      <c r="C525" s="318" t="s">
        <v>4163</v>
      </c>
      <c r="E525" s="318" t="s">
        <v>362</v>
      </c>
      <c r="F525" s="320">
        <f>VLOOKUP(E525,RUOLO!$A$1:$B$6,2,FALSE)</f>
        <v>0</v>
      </c>
      <c r="G525" s="318" t="s">
        <v>3051</v>
      </c>
      <c r="H525" s="318" t="s">
        <v>3056</v>
      </c>
      <c r="I525" s="320">
        <f>IF(A525=A524,1,0)</f>
        <v>1</v>
      </c>
      <c r="J525" s="320">
        <f>IF(I525=0,-INT(J524-1),J524)</f>
      </c>
    </row>
    <row r="526" spans="1:10" ht="12.75">
      <c r="A526" s="318" t="s">
        <v>161</v>
      </c>
      <c r="B526" s="318" t="s">
        <v>4164</v>
      </c>
      <c r="C526" s="318" t="s">
        <v>4165</v>
      </c>
      <c r="E526" s="318" t="s">
        <v>362</v>
      </c>
      <c r="F526" s="320">
        <f>VLOOKUP(E526,RUOLO!$A$1:$B$6,2,FALSE)</f>
        <v>0</v>
      </c>
      <c r="G526" s="318" t="s">
        <v>3051</v>
      </c>
      <c r="H526" s="318" t="s">
        <v>3056</v>
      </c>
      <c r="I526" s="320">
        <f>IF(A526=A525,1,0)</f>
        <v>1</v>
      </c>
      <c r="J526" s="320">
        <f>IF(I526=0,-INT(J525-1),J525)</f>
      </c>
    </row>
    <row r="527" spans="1:10" ht="12.75">
      <c r="A527" s="318" t="s">
        <v>161</v>
      </c>
      <c r="B527" s="318" t="s">
        <v>4166</v>
      </c>
      <c r="C527" s="318" t="s">
        <v>4167</v>
      </c>
      <c r="E527" s="318" t="s">
        <v>362</v>
      </c>
      <c r="F527" s="320">
        <f>VLOOKUP(E527,RUOLO!$A$1:$B$6,2,FALSE)</f>
        <v>0</v>
      </c>
      <c r="G527" s="318" t="s">
        <v>3051</v>
      </c>
      <c r="H527" s="318" t="s">
        <v>3056</v>
      </c>
      <c r="I527" s="320">
        <f>IF(A527=A526,1,0)</f>
        <v>1</v>
      </c>
      <c r="J527" s="320">
        <f>IF(I527=0,-INT(J526-1),J526)</f>
      </c>
    </row>
    <row r="528" spans="1:10" ht="12.75">
      <c r="A528" s="318" t="s">
        <v>161</v>
      </c>
      <c r="B528" s="318" t="s">
        <v>4168</v>
      </c>
      <c r="C528" s="318" t="s">
        <v>4169</v>
      </c>
      <c r="E528" s="318" t="s">
        <v>362</v>
      </c>
      <c r="F528" s="320">
        <f>VLOOKUP(E528,RUOLO!$A$1:$B$6,2,FALSE)</f>
        <v>0</v>
      </c>
      <c r="G528" s="318" t="s">
        <v>3051</v>
      </c>
      <c r="H528" s="318" t="s">
        <v>3056</v>
      </c>
      <c r="I528" s="320">
        <f>IF(A528=A527,1,0)</f>
        <v>1</v>
      </c>
      <c r="J528" s="320">
        <f>IF(I528=0,-INT(J527-1),J527)</f>
      </c>
    </row>
    <row r="529" spans="1:10" ht="12.75">
      <c r="A529" s="318" t="s">
        <v>4170</v>
      </c>
      <c r="B529" s="318" t="s">
        <v>4171</v>
      </c>
      <c r="C529" s="318" t="s">
        <v>4172</v>
      </c>
      <c r="E529" s="318" t="s">
        <v>362</v>
      </c>
      <c r="F529" s="320">
        <f>VLOOKUP(E529,RUOLO!$A$1:$B$6,2,FALSE)</f>
        <v>0</v>
      </c>
      <c r="G529" s="318" t="s">
        <v>3051</v>
      </c>
      <c r="H529" s="318" t="s">
        <v>3051</v>
      </c>
      <c r="I529" s="320">
        <f>IF(A529=A528,1,0)</f>
        <v>0</v>
      </c>
      <c r="J529" s="320">
        <f>IF(I529=0,-INT(J528-1),J528)</f>
        <v>0</v>
      </c>
    </row>
    <row r="530" spans="1:10" ht="12.75">
      <c r="A530" s="318" t="s">
        <v>4170</v>
      </c>
      <c r="B530" s="318" t="s">
        <v>4173</v>
      </c>
      <c r="C530" s="318" t="s">
        <v>4174</v>
      </c>
      <c r="E530" s="318" t="s">
        <v>362</v>
      </c>
      <c r="F530" s="320">
        <f>VLOOKUP(E530,RUOLO!$A$1:$B$6,2,FALSE)</f>
        <v>0</v>
      </c>
      <c r="G530" s="318" t="s">
        <v>3051</v>
      </c>
      <c r="H530" s="318" t="s">
        <v>3056</v>
      </c>
      <c r="I530" s="320">
        <f>IF(A530=A529,1,0)</f>
        <v>1</v>
      </c>
      <c r="J530" s="320">
        <f>IF(I530=0,-INT(J529-1),J529)</f>
      </c>
    </row>
    <row r="531" spans="1:10" ht="12.75">
      <c r="A531" s="318" t="s">
        <v>4170</v>
      </c>
      <c r="B531" s="318" t="s">
        <v>4175</v>
      </c>
      <c r="C531" s="318" t="s">
        <v>4176</v>
      </c>
      <c r="E531" s="318" t="s">
        <v>362</v>
      </c>
      <c r="F531" s="320">
        <f>VLOOKUP(E531,RUOLO!$A$1:$B$6,2,FALSE)</f>
        <v>0</v>
      </c>
      <c r="G531" s="318" t="s">
        <v>3051</v>
      </c>
      <c r="H531" s="318" t="s">
        <v>3056</v>
      </c>
      <c r="I531" s="320">
        <f>IF(A531=A530,1,0)</f>
        <v>1</v>
      </c>
      <c r="J531" s="320">
        <f>IF(I531=0,-INT(J530-1),J530)</f>
      </c>
    </row>
    <row r="532" spans="1:10" ht="12.75">
      <c r="A532" s="318" t="s">
        <v>4170</v>
      </c>
      <c r="B532" s="318" t="s">
        <v>4177</v>
      </c>
      <c r="C532" s="318" t="s">
        <v>4178</v>
      </c>
      <c r="E532" s="318" t="s">
        <v>362</v>
      </c>
      <c r="F532" s="320">
        <f>VLOOKUP(E532,RUOLO!$A$1:$B$6,2,FALSE)</f>
        <v>0</v>
      </c>
      <c r="G532" s="318" t="s">
        <v>3051</v>
      </c>
      <c r="H532" s="318" t="s">
        <v>3056</v>
      </c>
      <c r="I532" s="320">
        <f>IF(A532=A531,1,0)</f>
        <v>1</v>
      </c>
      <c r="J532" s="320">
        <f>IF(I532=0,-INT(J531-1),J531)</f>
      </c>
    </row>
    <row r="533" spans="1:10" ht="12.75">
      <c r="A533" s="318" t="s">
        <v>4170</v>
      </c>
      <c r="B533" s="318" t="s">
        <v>4179</v>
      </c>
      <c r="C533" s="318" t="s">
        <v>4180</v>
      </c>
      <c r="E533" s="318" t="s">
        <v>362</v>
      </c>
      <c r="F533" s="320">
        <f>VLOOKUP(E533,RUOLO!$A$1:$B$6,2,FALSE)</f>
        <v>0</v>
      </c>
      <c r="G533" s="318" t="s">
        <v>3051</v>
      </c>
      <c r="H533" s="318" t="s">
        <v>3056</v>
      </c>
      <c r="I533" s="320">
        <f>IF(A533=A532,1,0)</f>
        <v>1</v>
      </c>
      <c r="J533" s="320">
        <f>IF(I533=0,-INT(J532-1),J532)</f>
      </c>
    </row>
    <row r="534" spans="1:10" ht="12.75">
      <c r="A534" s="318" t="s">
        <v>4170</v>
      </c>
      <c r="B534" s="318" t="s">
        <v>4181</v>
      </c>
      <c r="C534" s="318" t="s">
        <v>4182</v>
      </c>
      <c r="E534" s="318" t="s">
        <v>362</v>
      </c>
      <c r="F534" s="320">
        <f>VLOOKUP(E534,RUOLO!$A$1:$B$6,2,FALSE)</f>
        <v>0</v>
      </c>
      <c r="G534" s="318" t="s">
        <v>3051</v>
      </c>
      <c r="H534" s="318" t="s">
        <v>3056</v>
      </c>
      <c r="I534" s="320">
        <f>IF(A534=A533,1,0)</f>
        <v>1</v>
      </c>
      <c r="J534" s="320">
        <f>IF(I534=0,-INT(J533-1),J533)</f>
      </c>
    </row>
    <row r="535" spans="1:10" ht="12.75">
      <c r="A535" s="318" t="s">
        <v>4170</v>
      </c>
      <c r="B535" s="318" t="s">
        <v>4183</v>
      </c>
      <c r="C535" s="318" t="s">
        <v>4184</v>
      </c>
      <c r="E535" s="318" t="s">
        <v>362</v>
      </c>
      <c r="F535" s="320">
        <f>VLOOKUP(E535,RUOLO!$A$1:$B$6,2,FALSE)</f>
        <v>0</v>
      </c>
      <c r="G535" s="318" t="s">
        <v>3051</v>
      </c>
      <c r="H535" s="318" t="s">
        <v>3056</v>
      </c>
      <c r="I535" s="320">
        <f>IF(A535=A534,1,0)</f>
        <v>1</v>
      </c>
      <c r="J535" s="320">
        <f>IF(I535=0,-INT(J534-1),J534)</f>
      </c>
    </row>
    <row r="536" spans="1:10" ht="12.75">
      <c r="A536" s="318" t="s">
        <v>4170</v>
      </c>
      <c r="B536" s="318" t="s">
        <v>4185</v>
      </c>
      <c r="C536" s="318" t="s">
        <v>4186</v>
      </c>
      <c r="E536" s="318" t="s">
        <v>362</v>
      </c>
      <c r="F536" s="320">
        <f>VLOOKUP(E536,RUOLO!$A$1:$B$6,2,FALSE)</f>
        <v>0</v>
      </c>
      <c r="G536" s="318" t="s">
        <v>3051</v>
      </c>
      <c r="H536" s="318" t="s">
        <v>3056</v>
      </c>
      <c r="I536" s="320">
        <f>IF(A536=A535,1,0)</f>
        <v>1</v>
      </c>
      <c r="J536" s="320">
        <f>IF(I536=0,-INT(J535-1),J535)</f>
      </c>
    </row>
    <row r="537" spans="1:10" ht="12.75">
      <c r="A537" s="318" t="s">
        <v>4170</v>
      </c>
      <c r="B537" s="318" t="s">
        <v>4187</v>
      </c>
      <c r="C537" s="318" t="s">
        <v>4188</v>
      </c>
      <c r="E537" s="318" t="s">
        <v>362</v>
      </c>
      <c r="F537" s="320">
        <f>VLOOKUP(E537,RUOLO!$A$1:$B$6,2,FALSE)</f>
        <v>0</v>
      </c>
      <c r="G537" s="318" t="s">
        <v>3051</v>
      </c>
      <c r="H537" s="318" t="s">
        <v>3056</v>
      </c>
      <c r="I537" s="320">
        <f>IF(A537=A536,1,0)</f>
        <v>1</v>
      </c>
      <c r="J537" s="320">
        <f>IF(I537=0,-INT(J536-1),J536)</f>
      </c>
    </row>
    <row r="538" spans="1:10" ht="12.75">
      <c r="A538" s="318" t="s">
        <v>4170</v>
      </c>
      <c r="B538" s="318" t="s">
        <v>4189</v>
      </c>
      <c r="C538" s="318" t="s">
        <v>4190</v>
      </c>
      <c r="E538" s="318" t="s">
        <v>362</v>
      </c>
      <c r="F538" s="320">
        <f>VLOOKUP(E538,RUOLO!$A$1:$B$6,2,FALSE)</f>
        <v>0</v>
      </c>
      <c r="G538" s="318" t="s">
        <v>3051</v>
      </c>
      <c r="H538" s="318" t="s">
        <v>3056</v>
      </c>
      <c r="I538" s="320">
        <f>IF(A538=A537,1,0)</f>
        <v>1</v>
      </c>
      <c r="J538" s="320">
        <f>IF(I538=0,-INT(J537-1),J537)</f>
      </c>
    </row>
    <row r="539" spans="1:10" ht="12.75">
      <c r="A539" s="318" t="s">
        <v>4170</v>
      </c>
      <c r="B539" s="318" t="s">
        <v>4191</v>
      </c>
      <c r="C539" s="318" t="s">
        <v>4192</v>
      </c>
      <c r="E539" s="318" t="s">
        <v>362</v>
      </c>
      <c r="F539" s="320">
        <f>VLOOKUP(E539,RUOLO!$A$1:$B$6,2,FALSE)</f>
        <v>0</v>
      </c>
      <c r="G539" s="318" t="s">
        <v>3051</v>
      </c>
      <c r="H539" s="318" t="s">
        <v>3056</v>
      </c>
      <c r="I539" s="320">
        <f>IF(A539=A538,1,0)</f>
        <v>1</v>
      </c>
      <c r="J539" s="320">
        <f>IF(I539=0,-INT(J538-1),J538)</f>
      </c>
    </row>
    <row r="540" spans="1:10" ht="12.75">
      <c r="A540" s="318" t="s">
        <v>4170</v>
      </c>
      <c r="B540" s="318" t="s">
        <v>4193</v>
      </c>
      <c r="C540" s="318" t="s">
        <v>4194</v>
      </c>
      <c r="E540" s="318" t="s">
        <v>362</v>
      </c>
      <c r="F540" s="320">
        <f>VLOOKUP(E540,RUOLO!$A$1:$B$6,2,FALSE)</f>
        <v>0</v>
      </c>
      <c r="G540" s="318" t="s">
        <v>3051</v>
      </c>
      <c r="H540" s="318" t="s">
        <v>3056</v>
      </c>
      <c r="I540" s="320">
        <f>IF(A540=A539,1,0)</f>
        <v>1</v>
      </c>
      <c r="J540" s="320">
        <f>IF(I540=0,-INT(J539-1),J539)</f>
      </c>
    </row>
    <row r="541" spans="1:10" ht="12.75">
      <c r="A541" s="318" t="s">
        <v>4170</v>
      </c>
      <c r="B541" s="318" t="s">
        <v>4195</v>
      </c>
      <c r="C541" s="318" t="s">
        <v>4196</v>
      </c>
      <c r="E541" s="318" t="s">
        <v>362</v>
      </c>
      <c r="F541" s="320">
        <f>VLOOKUP(E541,RUOLO!$A$1:$B$6,2,FALSE)</f>
        <v>0</v>
      </c>
      <c r="G541" s="318" t="s">
        <v>3051</v>
      </c>
      <c r="H541" s="318" t="s">
        <v>3056</v>
      </c>
      <c r="I541" s="320">
        <f>IF(A541=A540,1,0)</f>
        <v>1</v>
      </c>
      <c r="J541" s="320">
        <f>IF(I541=0,-INT(J540-1),J540)</f>
      </c>
    </row>
    <row r="542" spans="1:10" ht="12.75">
      <c r="A542" s="318" t="s">
        <v>4170</v>
      </c>
      <c r="B542" s="318" t="s">
        <v>4197</v>
      </c>
      <c r="C542" s="318" t="s">
        <v>4198</v>
      </c>
      <c r="E542" s="318" t="s">
        <v>362</v>
      </c>
      <c r="F542" s="320">
        <f>VLOOKUP(E542,RUOLO!$A$1:$B$6,2,FALSE)</f>
        <v>0</v>
      </c>
      <c r="G542" s="318" t="s">
        <v>3051</v>
      </c>
      <c r="H542" s="318" t="s">
        <v>3056</v>
      </c>
      <c r="I542" s="320">
        <f>IF(A542=A541,1,0)</f>
        <v>1</v>
      </c>
      <c r="J542" s="320">
        <f>IF(I542=0,-INT(J541-1),J541)</f>
      </c>
    </row>
    <row r="543" spans="1:10" ht="12.75">
      <c r="A543" s="318" t="s">
        <v>4170</v>
      </c>
      <c r="B543" s="318" t="s">
        <v>4199</v>
      </c>
      <c r="C543" s="318" t="s">
        <v>4200</v>
      </c>
      <c r="E543" s="318" t="s">
        <v>362</v>
      </c>
      <c r="F543" s="320">
        <f>VLOOKUP(E543,RUOLO!$A$1:$B$6,2,FALSE)</f>
        <v>0</v>
      </c>
      <c r="G543" s="318" t="s">
        <v>3051</v>
      </c>
      <c r="H543" s="318" t="s">
        <v>3056</v>
      </c>
      <c r="I543" s="320">
        <f>IF(A543=A542,1,0)</f>
        <v>1</v>
      </c>
      <c r="J543" s="320">
        <f>IF(I543=0,-INT(J542-1),J542)</f>
      </c>
    </row>
    <row r="544" spans="1:10" ht="12.75">
      <c r="A544" s="318" t="s">
        <v>4170</v>
      </c>
      <c r="B544" s="318" t="s">
        <v>4201</v>
      </c>
      <c r="C544" s="318" t="s">
        <v>4202</v>
      </c>
      <c r="E544" s="318" t="s">
        <v>362</v>
      </c>
      <c r="F544" s="320">
        <f>VLOOKUP(E544,RUOLO!$A$1:$B$6,2,FALSE)</f>
        <v>0</v>
      </c>
      <c r="G544" s="318" t="s">
        <v>3051</v>
      </c>
      <c r="H544" s="318" t="s">
        <v>3056</v>
      </c>
      <c r="I544" s="320">
        <f>IF(A544=A543,1,0)</f>
        <v>1</v>
      </c>
      <c r="J544" s="320">
        <f>IF(I544=0,-INT(J543-1),J543)</f>
      </c>
    </row>
    <row r="545" spans="1:10" ht="12.75">
      <c r="A545" s="318" t="s">
        <v>4170</v>
      </c>
      <c r="B545" s="318" t="s">
        <v>4203</v>
      </c>
      <c r="C545" s="318" t="s">
        <v>4204</v>
      </c>
      <c r="E545" s="318" t="s">
        <v>362</v>
      </c>
      <c r="F545" s="320">
        <f>VLOOKUP(E545,RUOLO!$A$1:$B$6,2,FALSE)</f>
        <v>0</v>
      </c>
      <c r="G545" s="318" t="s">
        <v>3051</v>
      </c>
      <c r="H545" s="318" t="s">
        <v>3056</v>
      </c>
      <c r="I545" s="320">
        <f>IF(A545=A544,1,0)</f>
        <v>1</v>
      </c>
      <c r="J545" s="320">
        <f>IF(I545=0,-INT(J544-1),J544)</f>
      </c>
    </row>
    <row r="546" spans="1:10" ht="12.75">
      <c r="A546" s="318" t="s">
        <v>4170</v>
      </c>
      <c r="B546" s="318" t="s">
        <v>4205</v>
      </c>
      <c r="C546" s="318" t="s">
        <v>4206</v>
      </c>
      <c r="E546" s="318" t="s">
        <v>362</v>
      </c>
      <c r="F546" s="320">
        <f>VLOOKUP(E546,RUOLO!$A$1:$B$6,2,FALSE)</f>
        <v>0</v>
      </c>
      <c r="G546" s="318" t="s">
        <v>3056</v>
      </c>
      <c r="I546" s="320">
        <f>IF(A546=A545,1,0)</f>
        <v>1</v>
      </c>
      <c r="J546" s="320">
        <f>IF(I546=0,-INT(J545-1),J545)</f>
      </c>
    </row>
    <row r="547" spans="1:10" ht="12.75">
      <c r="A547" s="318" t="s">
        <v>4170</v>
      </c>
      <c r="B547" s="318" t="s">
        <v>4207</v>
      </c>
      <c r="C547" s="318" t="s">
        <v>4208</v>
      </c>
      <c r="E547" s="318" t="s">
        <v>362</v>
      </c>
      <c r="F547" s="320">
        <f>VLOOKUP(E547,RUOLO!$A$1:$B$6,2,FALSE)</f>
        <v>0</v>
      </c>
      <c r="G547" s="318" t="s">
        <v>3056</v>
      </c>
      <c r="I547" s="320">
        <f>IF(A547=A546,1,0)</f>
        <v>1</v>
      </c>
      <c r="J547" s="320">
        <f>IF(I547=0,-INT(J546-1),J546)</f>
      </c>
    </row>
    <row r="548" spans="1:10" ht="12.75">
      <c r="A548" s="318" t="s">
        <v>4170</v>
      </c>
      <c r="B548" s="318" t="s">
        <v>4209</v>
      </c>
      <c r="C548" s="318" t="s">
        <v>4210</v>
      </c>
      <c r="E548" s="318" t="s">
        <v>362</v>
      </c>
      <c r="F548" s="320">
        <f>VLOOKUP(E548,RUOLO!$A$1:$B$6,2,FALSE)</f>
        <v>0</v>
      </c>
      <c r="G548" s="318" t="s">
        <v>3056</v>
      </c>
      <c r="I548" s="320">
        <f>IF(A548=A547,1,0)</f>
        <v>1</v>
      </c>
      <c r="J548" s="320">
        <f>IF(I548=0,-INT(J547-1),J547)</f>
      </c>
    </row>
    <row r="549" spans="1:10" ht="12.75">
      <c r="A549" s="318" t="s">
        <v>177</v>
      </c>
      <c r="B549" s="318" t="s">
        <v>4211</v>
      </c>
      <c r="C549" s="318" t="s">
        <v>4212</v>
      </c>
      <c r="E549" s="318" t="s">
        <v>362</v>
      </c>
      <c r="F549" s="320">
        <f>VLOOKUP(E549,RUOLO!$A$1:$B$6,2,FALSE)</f>
        <v>0</v>
      </c>
      <c r="G549" s="318" t="s">
        <v>3051</v>
      </c>
      <c r="H549" s="318" t="s">
        <v>3051</v>
      </c>
      <c r="I549" s="320">
        <f>IF(A549=A548,1,0)</f>
        <v>0</v>
      </c>
      <c r="J549" s="320">
        <f>IF(I549=0,-INT(J548-1),J548)</f>
        <v>1</v>
      </c>
    </row>
    <row r="550" spans="1:10" ht="12.75">
      <c r="A550" s="318" t="s">
        <v>184</v>
      </c>
      <c r="B550" s="318" t="s">
        <v>4211</v>
      </c>
      <c r="C550" s="318" t="s">
        <v>4212</v>
      </c>
      <c r="E550" s="318" t="s">
        <v>362</v>
      </c>
      <c r="F550" s="320">
        <f>VLOOKUP(E550,RUOLO!$A$1:$B$6,2,FALSE)</f>
        <v>0</v>
      </c>
      <c r="G550" s="318" t="s">
        <v>3051</v>
      </c>
      <c r="H550" s="318" t="s">
        <v>3051</v>
      </c>
      <c r="I550" s="320">
        <f>IF(A550=A549,1,0)</f>
        <v>0</v>
      </c>
      <c r="J550" s="320">
        <f>IF(I550=0,-INT(J549-1),J549)</f>
        <v>0</v>
      </c>
    </row>
    <row r="551" spans="1:10" ht="12.75">
      <c r="A551" s="318" t="s">
        <v>190</v>
      </c>
      <c r="B551" s="318" t="s">
        <v>3141</v>
      </c>
      <c r="C551" s="318" t="s">
        <v>4213</v>
      </c>
      <c r="E551" s="318" t="s">
        <v>362</v>
      </c>
      <c r="F551" s="320">
        <f>VLOOKUP(E551,RUOLO!$A$1:$B$6,2,FALSE)</f>
        <v>0</v>
      </c>
      <c r="G551" s="318" t="s">
        <v>3051</v>
      </c>
      <c r="H551" s="318" t="s">
        <v>3051</v>
      </c>
      <c r="I551" s="320">
        <f>IF(A551=A550,1,0)</f>
        <v>0</v>
      </c>
      <c r="J551" s="320">
        <f>IF(I551=0,-INT(J550-1),J550)</f>
        <v>1</v>
      </c>
    </row>
    <row r="552" spans="1:10" ht="12.75">
      <c r="A552" s="318" t="s">
        <v>190</v>
      </c>
      <c r="B552" s="318" t="s">
        <v>3132</v>
      </c>
      <c r="C552" s="318" t="s">
        <v>4148</v>
      </c>
      <c r="E552" s="318" t="s">
        <v>362</v>
      </c>
      <c r="F552" s="320">
        <f>VLOOKUP(E552,RUOLO!$A$1:$B$6,2,FALSE)</f>
        <v>0</v>
      </c>
      <c r="G552" s="318" t="s">
        <v>3056</v>
      </c>
      <c r="I552" s="320">
        <f>IF(A552=A551,1,0)</f>
        <v>1</v>
      </c>
      <c r="J552" s="320">
        <f>IF(I552=0,-INT(J551-1),J551)</f>
      </c>
    </row>
    <row r="553" spans="1:10" ht="12.75">
      <c r="A553" s="318" t="s">
        <v>190</v>
      </c>
      <c r="B553" s="318" t="s">
        <v>3145</v>
      </c>
      <c r="C553" s="318" t="s">
        <v>4214</v>
      </c>
      <c r="E553" s="318" t="s">
        <v>362</v>
      </c>
      <c r="F553" s="320">
        <f>VLOOKUP(E553,RUOLO!$A$1:$B$6,2,FALSE)</f>
        <v>0</v>
      </c>
      <c r="G553" s="318" t="s">
        <v>3056</v>
      </c>
      <c r="I553" s="320">
        <f>IF(A553=A552,1,0)</f>
        <v>1</v>
      </c>
      <c r="J553" s="320">
        <f>IF(I553=0,-INT(J552-1),J552)</f>
      </c>
    </row>
    <row r="554" spans="1:10" ht="12.75">
      <c r="A554" s="318" t="s">
        <v>190</v>
      </c>
      <c r="B554" s="318" t="s">
        <v>3092</v>
      </c>
      <c r="C554" s="318" t="s">
        <v>3884</v>
      </c>
      <c r="E554" s="318" t="s">
        <v>362</v>
      </c>
      <c r="F554" s="320">
        <f>VLOOKUP(E554,RUOLO!$A$1:$B$6,2,FALSE)</f>
        <v>0</v>
      </c>
      <c r="G554" s="318" t="s">
        <v>3056</v>
      </c>
      <c r="I554" s="320">
        <f>IF(A554=A553,1,0)</f>
        <v>1</v>
      </c>
      <c r="J554" s="320">
        <f>IF(I554=0,-INT(J553-1),J553)</f>
      </c>
    </row>
    <row r="555" spans="1:10" ht="12.75">
      <c r="A555" s="318" t="s">
        <v>190</v>
      </c>
      <c r="B555" s="318" t="s">
        <v>4001</v>
      </c>
      <c r="C555" s="318" t="s">
        <v>4002</v>
      </c>
      <c r="E555" s="318" t="s">
        <v>362</v>
      </c>
      <c r="F555" s="320">
        <f>VLOOKUP(E555,RUOLO!$A$1:$B$6,2,FALSE)</f>
        <v>0</v>
      </c>
      <c r="G555" s="318" t="s">
        <v>3056</v>
      </c>
      <c r="I555" s="320">
        <f>IF(A555=A554,1,0)</f>
        <v>1</v>
      </c>
      <c r="J555" s="320">
        <f>IF(I555=0,-INT(J554-1),J554)</f>
      </c>
    </row>
    <row r="556" spans="1:10" ht="12.75">
      <c r="A556" s="318" t="s">
        <v>198</v>
      </c>
      <c r="B556" s="318" t="s">
        <v>3128</v>
      </c>
      <c r="C556" s="318" t="s">
        <v>3129</v>
      </c>
      <c r="E556" s="318" t="s">
        <v>362</v>
      </c>
      <c r="F556" s="320">
        <f>VLOOKUP(E556,RUOLO!$A$1:$B$6,2,FALSE)</f>
        <v>0</v>
      </c>
      <c r="G556" s="318" t="s">
        <v>3051</v>
      </c>
      <c r="H556" s="318" t="s">
        <v>3051</v>
      </c>
      <c r="I556" s="320">
        <f>IF(A556=A555,1,0)</f>
        <v>0</v>
      </c>
      <c r="J556" s="320">
        <f>IF(I556=0,-INT(J555-1),J555)</f>
        <v>0</v>
      </c>
    </row>
    <row r="557" spans="1:10" ht="12.75">
      <c r="A557" s="318" t="s">
        <v>204</v>
      </c>
      <c r="B557" s="318" t="s">
        <v>3802</v>
      </c>
      <c r="C557" s="318" t="s">
        <v>4215</v>
      </c>
      <c r="E557" s="318" t="s">
        <v>362</v>
      </c>
      <c r="F557" s="320">
        <f>VLOOKUP(E557,RUOLO!$A$1:$B$6,2,FALSE)</f>
        <v>0</v>
      </c>
      <c r="G557" s="318" t="s">
        <v>3051</v>
      </c>
      <c r="H557" s="318" t="s">
        <v>3051</v>
      </c>
      <c r="I557" s="320">
        <f>IF(A557=A556,1,0)</f>
        <v>0</v>
      </c>
      <c r="J557" s="320">
        <f>IF(I557=0,-INT(J556-1),J556)</f>
        <v>1</v>
      </c>
    </row>
    <row r="558" spans="1:10" ht="12.75">
      <c r="A558" s="318" t="s">
        <v>210</v>
      </c>
      <c r="B558" s="318" t="s">
        <v>4216</v>
      </c>
      <c r="C558" s="318" t="s">
        <v>4217</v>
      </c>
      <c r="E558" s="318" t="s">
        <v>362</v>
      </c>
      <c r="F558" s="320">
        <f>VLOOKUP(E558,RUOLO!$A$1:$B$6,2,FALSE)</f>
        <v>0</v>
      </c>
      <c r="G558" s="318" t="s">
        <v>3051</v>
      </c>
      <c r="H558" s="318" t="s">
        <v>3051</v>
      </c>
      <c r="I558" s="320">
        <f>IF(A558=A557,1,0)</f>
        <v>0</v>
      </c>
      <c r="J558" s="320">
        <f>IF(I558=0,-INT(J557-1),J557)</f>
        <v>0</v>
      </c>
    </row>
    <row r="559" spans="1:10" ht="12.75">
      <c r="A559" s="318" t="s">
        <v>210</v>
      </c>
      <c r="B559" s="318" t="s">
        <v>3170</v>
      </c>
      <c r="C559" s="318" t="s">
        <v>4218</v>
      </c>
      <c r="E559" s="318" t="s">
        <v>362</v>
      </c>
      <c r="F559" s="320">
        <f>VLOOKUP(E559,RUOLO!$A$1:$B$6,2,FALSE)</f>
        <v>0</v>
      </c>
      <c r="G559" s="318" t="s">
        <v>3051</v>
      </c>
      <c r="H559" s="318" t="s">
        <v>3056</v>
      </c>
      <c r="I559" s="320">
        <f>IF(A559=A558,1,0)</f>
        <v>1</v>
      </c>
      <c r="J559" s="320">
        <f>IF(I559=0,-INT(J558-1),J558)</f>
      </c>
    </row>
    <row r="560" spans="1:10" ht="12.75">
      <c r="A560" s="318" t="s">
        <v>210</v>
      </c>
      <c r="B560" s="318" t="s">
        <v>3175</v>
      </c>
      <c r="C560" s="318" t="s">
        <v>3176</v>
      </c>
      <c r="E560" s="318" t="s">
        <v>362</v>
      </c>
      <c r="F560" s="320">
        <f>VLOOKUP(E560,RUOLO!$A$1:$B$6,2,FALSE)</f>
        <v>0</v>
      </c>
      <c r="G560" s="318" t="s">
        <v>3051</v>
      </c>
      <c r="H560" s="318" t="s">
        <v>3056</v>
      </c>
      <c r="I560" s="320">
        <f>IF(A560=A559,1,0)</f>
        <v>1</v>
      </c>
      <c r="J560" s="320">
        <f>IF(I560=0,-INT(J559-1),J559)</f>
      </c>
    </row>
    <row r="561" spans="1:10" ht="12.75">
      <c r="A561" s="318" t="s">
        <v>210</v>
      </c>
      <c r="B561" s="318" t="s">
        <v>3161</v>
      </c>
      <c r="C561" s="318" t="s">
        <v>4219</v>
      </c>
      <c r="E561" s="318" t="s">
        <v>362</v>
      </c>
      <c r="F561" s="320">
        <f>VLOOKUP(E561,RUOLO!$A$1:$B$6,2,FALSE)</f>
        <v>0</v>
      </c>
      <c r="G561" s="318" t="s">
        <v>3051</v>
      </c>
      <c r="H561" s="318" t="s">
        <v>3056</v>
      </c>
      <c r="I561" s="320">
        <f>IF(A561=A560,1,0)</f>
        <v>1</v>
      </c>
      <c r="J561" s="320">
        <f>IF(I561=0,-INT(J560-1),J560)</f>
      </c>
    </row>
    <row r="562" spans="1:10" ht="12.75">
      <c r="A562" s="318" t="s">
        <v>210</v>
      </c>
      <c r="B562" s="318" t="s">
        <v>3173</v>
      </c>
      <c r="C562" s="318" t="s">
        <v>4129</v>
      </c>
      <c r="E562" s="318" t="s">
        <v>362</v>
      </c>
      <c r="F562" s="320">
        <f>VLOOKUP(E562,RUOLO!$A$1:$B$6,2,FALSE)</f>
        <v>0</v>
      </c>
      <c r="G562" s="318" t="s">
        <v>3051</v>
      </c>
      <c r="H562" s="318" t="s">
        <v>3056</v>
      </c>
      <c r="I562" s="320">
        <f>IF(A562=A561,1,0)</f>
        <v>1</v>
      </c>
      <c r="J562" s="320">
        <f>IF(I562=0,-INT(J561-1),J561)</f>
      </c>
    </row>
    <row r="563" spans="1:10" ht="12.75">
      <c r="A563" s="318" t="s">
        <v>210</v>
      </c>
      <c r="B563" s="318" t="s">
        <v>4220</v>
      </c>
      <c r="C563" s="318" t="s">
        <v>4221</v>
      </c>
      <c r="E563" s="318" t="s">
        <v>362</v>
      </c>
      <c r="F563" s="320">
        <f>VLOOKUP(E563,RUOLO!$A$1:$B$6,2,FALSE)</f>
        <v>0</v>
      </c>
      <c r="G563" s="318" t="s">
        <v>3051</v>
      </c>
      <c r="H563" s="318" t="s">
        <v>3056</v>
      </c>
      <c r="I563" s="320">
        <f>IF(A563=A562,1,0)</f>
        <v>1</v>
      </c>
      <c r="J563" s="320">
        <f>IF(I563=0,-INT(J562-1),J562)</f>
      </c>
    </row>
    <row r="564" spans="1:10" ht="12.75">
      <c r="A564" s="318" t="s">
        <v>210</v>
      </c>
      <c r="B564" s="318" t="s">
        <v>3181</v>
      </c>
      <c r="C564" s="318" t="s">
        <v>4222</v>
      </c>
      <c r="E564" s="318" t="s">
        <v>362</v>
      </c>
      <c r="F564" s="320">
        <f>VLOOKUP(E564,RUOLO!$A$1:$B$6,2,FALSE)</f>
        <v>0</v>
      </c>
      <c r="G564" s="318" t="s">
        <v>3051</v>
      </c>
      <c r="H564" s="318" t="s">
        <v>3056</v>
      </c>
      <c r="I564" s="320">
        <f>IF(A564=A563,1,0)</f>
        <v>1</v>
      </c>
      <c r="J564" s="320">
        <f>IF(I564=0,-INT(J563-1),J563)</f>
      </c>
    </row>
    <row r="565" spans="1:10" ht="12.75">
      <c r="A565" s="318" t="s">
        <v>210</v>
      </c>
      <c r="B565" s="318" t="s">
        <v>3163</v>
      </c>
      <c r="C565" s="318" t="s">
        <v>3164</v>
      </c>
      <c r="E565" s="318" t="s">
        <v>362</v>
      </c>
      <c r="F565" s="320">
        <f>VLOOKUP(E565,RUOLO!$A$1:$B$6,2,FALSE)</f>
        <v>0</v>
      </c>
      <c r="G565" s="318" t="s">
        <v>3056</v>
      </c>
      <c r="I565" s="320">
        <f>IF(A565=A564,1,0)</f>
        <v>1</v>
      </c>
      <c r="J565" s="320">
        <f>IF(I565=0,-INT(J564-1),J564)</f>
      </c>
    </row>
    <row r="566" spans="1:10" ht="12.75">
      <c r="A566" s="318" t="s">
        <v>210</v>
      </c>
      <c r="B566" s="318" t="s">
        <v>4223</v>
      </c>
      <c r="C566" s="318" t="s">
        <v>4224</v>
      </c>
      <c r="E566" s="318" t="s">
        <v>362</v>
      </c>
      <c r="F566" s="320">
        <f>VLOOKUP(E566,RUOLO!$A$1:$B$6,2,FALSE)</f>
        <v>0</v>
      </c>
      <c r="G566" s="318" t="s">
        <v>3056</v>
      </c>
      <c r="I566" s="320">
        <f>IF(A566=A565,1,0)</f>
        <v>1</v>
      </c>
      <c r="J566" s="320">
        <f>IF(I566=0,-INT(J565-1),J565)</f>
      </c>
    </row>
    <row r="567" spans="1:10" ht="12.75">
      <c r="A567" s="318" t="s">
        <v>210</v>
      </c>
      <c r="B567" s="318" t="s">
        <v>4225</v>
      </c>
      <c r="C567" s="318" t="s">
        <v>4226</v>
      </c>
      <c r="E567" s="318" t="s">
        <v>362</v>
      </c>
      <c r="F567" s="320">
        <f>VLOOKUP(E567,RUOLO!$A$1:$B$6,2,FALSE)</f>
        <v>0</v>
      </c>
      <c r="G567" s="318" t="s">
        <v>3056</v>
      </c>
      <c r="I567" s="320">
        <f>IF(A567=A566,1,0)</f>
        <v>1</v>
      </c>
      <c r="J567" s="320">
        <f>IF(I567=0,-INT(J566-1),J566)</f>
      </c>
    </row>
    <row r="568" spans="1:10" ht="12.75">
      <c r="A568" s="318" t="s">
        <v>210</v>
      </c>
      <c r="B568" s="318" t="s">
        <v>4227</v>
      </c>
      <c r="C568" s="318" t="s">
        <v>4228</v>
      </c>
      <c r="E568" s="318" t="s">
        <v>362</v>
      </c>
      <c r="F568" s="320">
        <f>VLOOKUP(E568,RUOLO!$A$1:$B$6,2,FALSE)</f>
        <v>0</v>
      </c>
      <c r="G568" s="318" t="s">
        <v>3056</v>
      </c>
      <c r="I568" s="320">
        <f>IF(A568=A567,1,0)</f>
        <v>1</v>
      </c>
      <c r="J568" s="320">
        <f>IF(I568=0,-INT(J567-1),J567)</f>
      </c>
    </row>
    <row r="569" spans="1:10" ht="12.75">
      <c r="A569" s="318" t="s">
        <v>216</v>
      </c>
      <c r="B569" s="318" t="s">
        <v>4220</v>
      </c>
      <c r="C569" s="318" t="s">
        <v>4229</v>
      </c>
      <c r="E569" s="318" t="s">
        <v>362</v>
      </c>
      <c r="F569" s="320">
        <f>VLOOKUP(E569,RUOLO!$A$1:$B$6,2,FALSE)</f>
        <v>0</v>
      </c>
      <c r="G569" s="318" t="s">
        <v>3051</v>
      </c>
      <c r="H569" s="318" t="s">
        <v>3051</v>
      </c>
      <c r="I569" s="320">
        <f>IF(A569=A568,1,0)</f>
        <v>0</v>
      </c>
      <c r="J569" s="320">
        <f>IF(I569=0,-INT(J568-1),J568)</f>
        <v>1</v>
      </c>
    </row>
    <row r="570" spans="1:10" ht="12.75">
      <c r="A570" s="318" t="s">
        <v>216</v>
      </c>
      <c r="B570" s="318" t="s">
        <v>4230</v>
      </c>
      <c r="C570" s="318" t="s">
        <v>4231</v>
      </c>
      <c r="E570" s="318" t="s">
        <v>362</v>
      </c>
      <c r="F570" s="320">
        <f>VLOOKUP(E570,RUOLO!$A$1:$B$6,2,FALSE)</f>
        <v>0</v>
      </c>
      <c r="G570" s="318" t="s">
        <v>3051</v>
      </c>
      <c r="H570" s="318" t="s">
        <v>3056</v>
      </c>
      <c r="I570" s="320">
        <f>IF(A570=A569,1,0)</f>
        <v>1</v>
      </c>
      <c r="J570" s="320">
        <f>IF(I570=0,-INT(J569-1),J569)</f>
      </c>
    </row>
    <row r="571" spans="1:10" ht="12.75">
      <c r="A571" s="318" t="s">
        <v>216</v>
      </c>
      <c r="B571" s="318" t="s">
        <v>4232</v>
      </c>
      <c r="C571" s="318" t="s">
        <v>4233</v>
      </c>
      <c r="E571" s="318" t="s">
        <v>362</v>
      </c>
      <c r="F571" s="320">
        <f>VLOOKUP(E571,RUOLO!$A$1:$B$6,2,FALSE)</f>
        <v>0</v>
      </c>
      <c r="G571" s="318" t="s">
        <v>3051</v>
      </c>
      <c r="H571" s="318" t="s">
        <v>3056</v>
      </c>
      <c r="I571" s="320">
        <f>IF(A571=A570,1,0)</f>
        <v>1</v>
      </c>
      <c r="J571" s="320">
        <f>IF(I571=0,-INT(J570-1),J570)</f>
      </c>
    </row>
    <row r="572" spans="1:10" ht="12.75">
      <c r="A572" s="318" t="s">
        <v>216</v>
      </c>
      <c r="B572" s="318" t="s">
        <v>4234</v>
      </c>
      <c r="C572" s="318" t="s">
        <v>4235</v>
      </c>
      <c r="E572" s="318" t="s">
        <v>362</v>
      </c>
      <c r="F572" s="320">
        <f>VLOOKUP(E572,RUOLO!$A$1:$B$6,2,FALSE)</f>
        <v>0</v>
      </c>
      <c r="G572" s="318" t="s">
        <v>3051</v>
      </c>
      <c r="H572" s="318" t="s">
        <v>3056</v>
      </c>
      <c r="I572" s="320">
        <f>IF(A572=A571,1,0)</f>
        <v>1</v>
      </c>
      <c r="J572" s="320">
        <f>IF(I572=0,-INT(J571-1),J571)</f>
      </c>
    </row>
    <row r="573" spans="1:10" ht="12.75">
      <c r="A573" s="318" t="s">
        <v>216</v>
      </c>
      <c r="B573" s="318" t="s">
        <v>3187</v>
      </c>
      <c r="C573" s="318" t="s">
        <v>3188</v>
      </c>
      <c r="E573" s="318" t="s">
        <v>362</v>
      </c>
      <c r="F573" s="320">
        <f>VLOOKUP(E573,RUOLO!$A$1:$B$6,2,FALSE)</f>
        <v>0</v>
      </c>
      <c r="G573" s="318" t="s">
        <v>3051</v>
      </c>
      <c r="H573" s="318" t="s">
        <v>3056</v>
      </c>
      <c r="I573" s="320">
        <f>IF(A573=A572,1,0)</f>
        <v>1</v>
      </c>
      <c r="J573" s="320">
        <f>IF(I573=0,-INT(J572-1),J572)</f>
      </c>
    </row>
    <row r="574" spans="1:10" ht="12.75">
      <c r="A574" s="318" t="s">
        <v>216</v>
      </c>
      <c r="B574" s="318" t="s">
        <v>4236</v>
      </c>
      <c r="C574" s="318" t="s">
        <v>4237</v>
      </c>
      <c r="E574" s="318" t="s">
        <v>362</v>
      </c>
      <c r="F574" s="320">
        <f>VLOOKUP(E574,RUOLO!$A$1:$B$6,2,FALSE)</f>
        <v>0</v>
      </c>
      <c r="G574" s="318" t="s">
        <v>3056</v>
      </c>
      <c r="I574" s="320">
        <f>IF(A574=A573,1,0)</f>
        <v>1</v>
      </c>
      <c r="J574" s="320">
        <f>IF(I574=0,-INT(J573-1),J573)</f>
      </c>
    </row>
    <row r="575" spans="1:10" ht="12.75">
      <c r="A575" s="318" t="s">
        <v>216</v>
      </c>
      <c r="B575" s="318" t="s">
        <v>4238</v>
      </c>
      <c r="C575" s="318" t="s">
        <v>4239</v>
      </c>
      <c r="E575" s="318" t="s">
        <v>362</v>
      </c>
      <c r="F575" s="320">
        <f>VLOOKUP(E575,RUOLO!$A$1:$B$6,2,FALSE)</f>
        <v>0</v>
      </c>
      <c r="G575" s="318" t="s">
        <v>3056</v>
      </c>
      <c r="I575" s="320">
        <f>IF(A575=A574,1,0)</f>
        <v>1</v>
      </c>
      <c r="J575" s="320">
        <f>IF(I575=0,-INT(J574-1),J574)</f>
      </c>
    </row>
    <row r="576" spans="1:10" ht="12.75">
      <c r="A576" s="318" t="s">
        <v>216</v>
      </c>
      <c r="B576" s="318" t="s">
        <v>4240</v>
      </c>
      <c r="C576" s="318" t="s">
        <v>4241</v>
      </c>
      <c r="E576" s="318" t="s">
        <v>362</v>
      </c>
      <c r="F576" s="320">
        <f>VLOOKUP(E576,RUOLO!$A$1:$B$6,2,FALSE)</f>
        <v>0</v>
      </c>
      <c r="G576" s="318" t="s">
        <v>3056</v>
      </c>
      <c r="I576" s="320">
        <f>IF(A576=A575,1,0)</f>
        <v>1</v>
      </c>
      <c r="J576" s="320">
        <f>IF(I576=0,-INT(J575-1),J575)</f>
      </c>
    </row>
    <row r="577" spans="1:10" ht="12.75">
      <c r="A577" s="318" t="s">
        <v>216</v>
      </c>
      <c r="B577" s="318" t="s">
        <v>4242</v>
      </c>
      <c r="C577" s="318" t="s">
        <v>4243</v>
      </c>
      <c r="E577" s="318" t="s">
        <v>362</v>
      </c>
      <c r="F577" s="320">
        <f>VLOOKUP(E577,RUOLO!$A$1:$B$6,2,FALSE)</f>
        <v>0</v>
      </c>
      <c r="G577" s="318" t="s">
        <v>3056</v>
      </c>
      <c r="I577" s="320">
        <f>IF(A577=A576,1,0)</f>
        <v>1</v>
      </c>
      <c r="J577" s="320">
        <f>IF(I577=0,-INT(J576-1),J576)</f>
      </c>
    </row>
    <row r="578" spans="1:10" ht="12.75">
      <c r="A578" s="318" t="s">
        <v>216</v>
      </c>
      <c r="B578" s="318" t="s">
        <v>4244</v>
      </c>
      <c r="C578" s="318" t="s">
        <v>4245</v>
      </c>
      <c r="E578" s="318" t="s">
        <v>362</v>
      </c>
      <c r="F578" s="320">
        <f>VLOOKUP(E578,RUOLO!$A$1:$B$6,2,FALSE)</f>
        <v>0</v>
      </c>
      <c r="G578" s="318" t="s">
        <v>3056</v>
      </c>
      <c r="I578" s="320">
        <f>IF(A578=A577,1,0)</f>
        <v>1</v>
      </c>
      <c r="J578" s="320">
        <f>IF(I578=0,-INT(J577-1),J577)</f>
      </c>
    </row>
    <row r="579" spans="1:10" ht="12.75">
      <c r="A579" s="318" t="s">
        <v>216</v>
      </c>
      <c r="B579" s="318" t="s">
        <v>4246</v>
      </c>
      <c r="C579" s="318" t="s">
        <v>4247</v>
      </c>
      <c r="E579" s="318" t="s">
        <v>362</v>
      </c>
      <c r="F579" s="320">
        <f>VLOOKUP(E579,RUOLO!$A$1:$B$6,2,FALSE)</f>
        <v>0</v>
      </c>
      <c r="G579" s="318" t="s">
        <v>3056</v>
      </c>
      <c r="I579" s="320">
        <f>IF(A579=A578,1,0)</f>
        <v>1</v>
      </c>
      <c r="J579" s="320">
        <f>IF(I579=0,-INT(J578-1),J578)</f>
      </c>
    </row>
    <row r="580" spans="1:10" ht="12.75">
      <c r="A580" s="318" t="s">
        <v>216</v>
      </c>
      <c r="B580" s="318" t="s">
        <v>4248</v>
      </c>
      <c r="C580" s="318" t="s">
        <v>4249</v>
      </c>
      <c r="E580" s="318" t="s">
        <v>362</v>
      </c>
      <c r="F580" s="320">
        <f>VLOOKUP(E580,RUOLO!$A$1:$B$6,2,FALSE)</f>
        <v>0</v>
      </c>
      <c r="G580" s="318" t="s">
        <v>3056</v>
      </c>
      <c r="I580" s="320">
        <f>IF(A580=A579,1,0)</f>
        <v>1</v>
      </c>
      <c r="J580" s="320">
        <f>IF(I580=0,-INT(J579-1),J579)</f>
      </c>
    </row>
    <row r="581" spans="1:10" ht="12.75">
      <c r="A581" s="318" t="s">
        <v>216</v>
      </c>
      <c r="B581" s="318" t="s">
        <v>4250</v>
      </c>
      <c r="C581" s="318" t="s">
        <v>4251</v>
      </c>
      <c r="E581" s="318" t="s">
        <v>362</v>
      </c>
      <c r="F581" s="320">
        <f>VLOOKUP(E581,RUOLO!$A$1:$B$6,2,FALSE)</f>
        <v>0</v>
      </c>
      <c r="G581" s="318" t="s">
        <v>3056</v>
      </c>
      <c r="I581" s="320">
        <f>IF(A581=A580,1,0)</f>
        <v>1</v>
      </c>
      <c r="J581" s="320">
        <f>IF(I581=0,-INT(J580-1),J580)</f>
      </c>
    </row>
    <row r="582" spans="1:10" ht="12.75">
      <c r="A582" s="318" t="s">
        <v>216</v>
      </c>
      <c r="B582" s="318" t="s">
        <v>4252</v>
      </c>
      <c r="C582" s="318" t="s">
        <v>4253</v>
      </c>
      <c r="E582" s="318" t="s">
        <v>362</v>
      </c>
      <c r="F582" s="320">
        <f>VLOOKUP(E582,RUOLO!$A$1:$B$6,2,FALSE)</f>
        <v>0</v>
      </c>
      <c r="G582" s="318" t="s">
        <v>3056</v>
      </c>
      <c r="I582" s="320">
        <f>IF(A582=A581,1,0)</f>
        <v>1</v>
      </c>
      <c r="J582" s="320">
        <f>IF(I582=0,-INT(J581-1),J581)</f>
      </c>
    </row>
    <row r="583" spans="1:10" ht="12.75">
      <c r="A583" s="318" t="s">
        <v>223</v>
      </c>
      <c r="B583" s="318" t="s">
        <v>4254</v>
      </c>
      <c r="C583" s="318" t="s">
        <v>4255</v>
      </c>
      <c r="E583" s="318" t="s">
        <v>362</v>
      </c>
      <c r="F583" s="320">
        <f>VLOOKUP(E583,RUOLO!$A$1:$B$6,2,FALSE)</f>
        <v>0</v>
      </c>
      <c r="G583" s="318" t="s">
        <v>3051</v>
      </c>
      <c r="H583" s="318" t="s">
        <v>3051</v>
      </c>
      <c r="I583" s="320">
        <f>IF(A583=A582,1,0)</f>
        <v>0</v>
      </c>
      <c r="J583" s="320">
        <f>IF(I583=0,-INT(J582-1),J582)</f>
        <v>0</v>
      </c>
    </row>
    <row r="584" spans="1:10" ht="12.75">
      <c r="A584" s="318" t="s">
        <v>223</v>
      </c>
      <c r="B584" s="318" t="s">
        <v>3118</v>
      </c>
      <c r="C584" s="318" t="s">
        <v>4256</v>
      </c>
      <c r="E584" s="318" t="s">
        <v>362</v>
      </c>
      <c r="F584" s="320">
        <f>VLOOKUP(E584,RUOLO!$A$1:$B$6,2,FALSE)</f>
        <v>0</v>
      </c>
      <c r="G584" s="318" t="s">
        <v>3051</v>
      </c>
      <c r="H584" s="318" t="s">
        <v>3056</v>
      </c>
      <c r="I584" s="320">
        <f>IF(A584=A583,1,0)</f>
        <v>1</v>
      </c>
      <c r="J584" s="320">
        <f>IF(I584=0,-INT(J583-1),J583)</f>
      </c>
    </row>
    <row r="585" spans="1:10" ht="12.75">
      <c r="A585" s="318" t="s">
        <v>98</v>
      </c>
      <c r="B585" s="318" t="s">
        <v>3159</v>
      </c>
      <c r="C585" s="318" t="s">
        <v>4121</v>
      </c>
      <c r="E585" s="318" t="s">
        <v>362</v>
      </c>
      <c r="F585" s="320">
        <f>VLOOKUP(E585,RUOLO!$A$1:$B$6,2,FALSE)</f>
        <v>0</v>
      </c>
      <c r="G585" s="318" t="s">
        <v>3051</v>
      </c>
      <c r="H585" s="318" t="s">
        <v>3051</v>
      </c>
      <c r="I585" s="320">
        <f>IF(A585=A584,1,0)</f>
        <v>0</v>
      </c>
      <c r="J585" s="320">
        <f>IF(I585=0,-INT(J584-1),J584)</f>
        <v>1</v>
      </c>
    </row>
    <row r="586" spans="1:10" ht="12.75">
      <c r="A586" s="318" t="s">
        <v>233</v>
      </c>
      <c r="B586" s="318" t="s">
        <v>4257</v>
      </c>
      <c r="C586" s="318" t="s">
        <v>4258</v>
      </c>
      <c r="E586" s="318" t="s">
        <v>362</v>
      </c>
      <c r="F586" s="320">
        <f>VLOOKUP(E586,RUOLO!$A$1:$B$6,2,FALSE)</f>
        <v>0</v>
      </c>
      <c r="G586" s="318" t="s">
        <v>3051</v>
      </c>
      <c r="H586" s="318" t="s">
        <v>3051</v>
      </c>
      <c r="I586" s="320">
        <f>IF(A586=A585,1,0)</f>
        <v>0</v>
      </c>
      <c r="J586" s="320">
        <f>IF(I586=0,-INT(J585-1),J585)</f>
        <v>0</v>
      </c>
    </row>
    <row r="587" spans="1:10" ht="12.75">
      <c r="A587" s="318" t="s">
        <v>239</v>
      </c>
      <c r="B587" s="318" t="s">
        <v>4257</v>
      </c>
      <c r="C587" s="318" t="s">
        <v>4258</v>
      </c>
      <c r="E587" s="318" t="s">
        <v>362</v>
      </c>
      <c r="F587" s="320">
        <f>VLOOKUP(E587,RUOLO!$A$1:$B$6,2,FALSE)</f>
        <v>0</v>
      </c>
      <c r="G587" s="318" t="s">
        <v>3051</v>
      </c>
      <c r="H587" s="318" t="s">
        <v>3051</v>
      </c>
      <c r="I587" s="320">
        <f>IF(A587=A586,1,0)</f>
        <v>0</v>
      </c>
      <c r="J587" s="320">
        <f>IF(I587=0,-INT(J586-1),J586)</f>
        <v>1</v>
      </c>
    </row>
    <row r="588" spans="1:10" ht="12.75">
      <c r="A588" s="318" t="s">
        <v>242</v>
      </c>
      <c r="B588" s="318" t="s">
        <v>4259</v>
      </c>
      <c r="C588" s="318" t="s">
        <v>4260</v>
      </c>
      <c r="E588" s="318" t="s">
        <v>362</v>
      </c>
      <c r="F588" s="320">
        <f>VLOOKUP(E588,RUOLO!$A$1:$B$6,2,FALSE)</f>
        <v>0</v>
      </c>
      <c r="G588" s="318" t="s">
        <v>3051</v>
      </c>
      <c r="H588" s="318" t="s">
        <v>3051</v>
      </c>
      <c r="I588" s="320">
        <f>IF(A588=A587,1,0)</f>
        <v>0</v>
      </c>
      <c r="J588" s="320">
        <f>IF(I588=0,-INT(J587-1),J587)</f>
        <v>0</v>
      </c>
    </row>
    <row r="589" spans="1:10" ht="12.75">
      <c r="A589" s="318" t="s">
        <v>242</v>
      </c>
      <c r="B589" s="318" t="s">
        <v>4261</v>
      </c>
      <c r="C589" s="318" t="s">
        <v>4262</v>
      </c>
      <c r="E589" s="318" t="s">
        <v>362</v>
      </c>
      <c r="F589" s="320">
        <f>VLOOKUP(E589,RUOLO!$A$1:$B$6,2,FALSE)</f>
        <v>0</v>
      </c>
      <c r="G589" s="318" t="s">
        <v>3051</v>
      </c>
      <c r="H589" s="318" t="s">
        <v>3056</v>
      </c>
      <c r="I589" s="320">
        <f>IF(A589=A588,1,0)</f>
        <v>1</v>
      </c>
      <c r="J589" s="320">
        <f>IF(I589=0,-INT(J588-1),J588)</f>
      </c>
    </row>
    <row r="590" spans="1:10" ht="12.75">
      <c r="A590" s="318" t="s">
        <v>242</v>
      </c>
      <c r="B590" s="318" t="s">
        <v>4257</v>
      </c>
      <c r="C590" s="318" t="s">
        <v>4263</v>
      </c>
      <c r="E590" s="318" t="s">
        <v>362</v>
      </c>
      <c r="F590" s="320">
        <f>VLOOKUP(E590,RUOLO!$A$1:$B$6,2,FALSE)</f>
        <v>0</v>
      </c>
      <c r="G590" s="318" t="s">
        <v>3051</v>
      </c>
      <c r="H590" s="318" t="s">
        <v>3056</v>
      </c>
      <c r="I590" s="320">
        <f>IF(A590=A589,1,0)</f>
        <v>1</v>
      </c>
      <c r="J590" s="320">
        <f>IF(I590=0,-INT(J589-1),J589)</f>
      </c>
    </row>
    <row r="591" spans="1:10" ht="12.75">
      <c r="A591" s="318" t="s">
        <v>242</v>
      </c>
      <c r="B591" s="318" t="s">
        <v>4264</v>
      </c>
      <c r="C591" s="318" t="s">
        <v>4265</v>
      </c>
      <c r="D591" s="319" t="s">
        <v>4266</v>
      </c>
      <c r="E591" s="318" t="s">
        <v>3050</v>
      </c>
      <c r="F591" s="320" t="str">
        <f>VLOOKUP(E591,RUOLO!$A$1:$B$6,2,FALSE)</f>
        <v>02-MANDATARIA</v>
      </c>
      <c r="G591" s="318" t="s">
        <v>3051</v>
      </c>
      <c r="H591" s="318" t="s">
        <v>3056</v>
      </c>
      <c r="I591" s="320">
        <f>IF(A591=A590,1,0)</f>
        <v>1</v>
      </c>
      <c r="J591" s="320">
        <f>IF(I591=0,-INT(J590-1),J590)</f>
      </c>
    </row>
    <row r="592" spans="1:10" ht="12.75">
      <c r="A592" s="318" t="s">
        <v>242</v>
      </c>
      <c r="B592" s="318" t="s">
        <v>4267</v>
      </c>
      <c r="C592" s="318" t="s">
        <v>4268</v>
      </c>
      <c r="D592" s="319" t="s">
        <v>4266</v>
      </c>
      <c r="E592" s="318" t="s">
        <v>3049</v>
      </c>
      <c r="F592" s="320" t="str">
        <f>VLOOKUP(E592,RUOLO!$A$1:$B$6,2,FALSE)</f>
        <v>01-MANDANTE</v>
      </c>
      <c r="G592" s="318" t="s">
        <v>3051</v>
      </c>
      <c r="H592" s="318" t="s">
        <v>3056</v>
      </c>
      <c r="I592" s="320">
        <f>IF(A592=A591,1,0)</f>
        <v>1</v>
      </c>
      <c r="J592" s="320">
        <f>IF(I592=0,-INT(J591-1),J591)</f>
      </c>
    </row>
    <row r="593" spans="1:10" ht="12.75">
      <c r="A593" s="318" t="s">
        <v>247</v>
      </c>
      <c r="B593" s="318" t="s">
        <v>4211</v>
      </c>
      <c r="C593" s="318" t="s">
        <v>4212</v>
      </c>
      <c r="E593" s="318" t="s">
        <v>362</v>
      </c>
      <c r="F593" s="320">
        <f>VLOOKUP(E593,RUOLO!$A$1:$B$6,2,FALSE)</f>
        <v>0</v>
      </c>
      <c r="G593" s="318" t="s">
        <v>3051</v>
      </c>
      <c r="H593" s="318" t="s">
        <v>3051</v>
      </c>
      <c r="I593" s="320">
        <f>IF(A593=A592,1,0)</f>
        <v>0</v>
      </c>
      <c r="J593" s="320">
        <f>IF(I593=0,-INT(J592-1),J592)</f>
        <v>1</v>
      </c>
    </row>
    <row r="594" spans="1:10" ht="12.75">
      <c r="A594" s="318" t="s">
        <v>252</v>
      </c>
      <c r="B594" s="318" t="s">
        <v>4211</v>
      </c>
      <c r="C594" s="318" t="s">
        <v>4212</v>
      </c>
      <c r="E594" s="318" t="s">
        <v>362</v>
      </c>
      <c r="F594" s="320">
        <f>VLOOKUP(E594,RUOLO!$A$1:$B$6,2,FALSE)</f>
        <v>0</v>
      </c>
      <c r="G594" s="318" t="s">
        <v>3051</v>
      </c>
      <c r="H594" s="318" t="s">
        <v>3051</v>
      </c>
      <c r="I594" s="320">
        <f>IF(A594=A593,1,0)</f>
        <v>0</v>
      </c>
      <c r="J594" s="320">
        <f>IF(I594=0,-INT(J593-1),J593)</f>
        <v>0</v>
      </c>
    </row>
    <row r="595" spans="1:10" ht="12.75">
      <c r="A595" s="318" t="s">
        <v>256</v>
      </c>
      <c r="B595" s="318" t="s">
        <v>4211</v>
      </c>
      <c r="C595" s="318" t="s">
        <v>4212</v>
      </c>
      <c r="E595" s="318" t="s">
        <v>362</v>
      </c>
      <c r="F595" s="320">
        <f>VLOOKUP(E595,RUOLO!$A$1:$B$6,2,FALSE)</f>
        <v>0</v>
      </c>
      <c r="G595" s="318" t="s">
        <v>3051</v>
      </c>
      <c r="H595" s="318" t="s">
        <v>3051</v>
      </c>
      <c r="I595" s="320">
        <f>IF(A595=A594,1,0)</f>
        <v>0</v>
      </c>
      <c r="J595" s="320">
        <f>IF(I595=0,-INT(J594-1),J594)</f>
        <v>1</v>
      </c>
    </row>
    <row r="596" spans="1:10" ht="12.75">
      <c r="A596" s="318" t="s">
        <v>256</v>
      </c>
      <c r="B596" s="318" t="s">
        <v>4269</v>
      </c>
      <c r="C596" s="318" t="s">
        <v>4270</v>
      </c>
      <c r="E596" s="318" t="s">
        <v>362</v>
      </c>
      <c r="F596" s="320">
        <f>VLOOKUP(E596,RUOLO!$A$1:$B$6,2,FALSE)</f>
        <v>0</v>
      </c>
      <c r="G596" s="318" t="s">
        <v>3051</v>
      </c>
      <c r="H596" s="318" t="s">
        <v>3056</v>
      </c>
      <c r="I596" s="320">
        <f>IF(A596=A595,1,0)</f>
        <v>1</v>
      </c>
      <c r="J596" s="320">
        <f>IF(I596=0,-INT(J595-1),J595)</f>
      </c>
    </row>
    <row r="597" spans="1:10" ht="12.75">
      <c r="A597" s="318" t="s">
        <v>256</v>
      </c>
      <c r="B597" s="318" t="s">
        <v>4271</v>
      </c>
      <c r="C597" s="318" t="s">
        <v>4272</v>
      </c>
      <c r="E597" s="318" t="s">
        <v>362</v>
      </c>
      <c r="F597" s="320">
        <f>VLOOKUP(E597,RUOLO!$A$1:$B$6,2,FALSE)</f>
        <v>0</v>
      </c>
      <c r="G597" s="318" t="s">
        <v>3051</v>
      </c>
      <c r="H597" s="318" t="s">
        <v>3056</v>
      </c>
      <c r="I597" s="320">
        <f>IF(A597=A596,1,0)</f>
        <v>1</v>
      </c>
      <c r="J597" s="320">
        <f>IF(I597=0,-INT(J596-1),J596)</f>
      </c>
    </row>
    <row r="598" spans="1:10" ht="12.75">
      <c r="A598" s="318" t="s">
        <v>256</v>
      </c>
      <c r="B598" s="318" t="s">
        <v>4273</v>
      </c>
      <c r="C598" s="318" t="s">
        <v>4274</v>
      </c>
      <c r="E598" s="318" t="s">
        <v>362</v>
      </c>
      <c r="F598" s="320">
        <f>VLOOKUP(E598,RUOLO!$A$1:$B$6,2,FALSE)</f>
        <v>0</v>
      </c>
      <c r="G598" s="318" t="s">
        <v>3051</v>
      </c>
      <c r="H598" s="318" t="s">
        <v>3056</v>
      </c>
      <c r="I598" s="320">
        <f>IF(A598=A597,1,0)</f>
        <v>1</v>
      </c>
      <c r="J598" s="320">
        <f>IF(I598=0,-INT(J597-1),J597)</f>
      </c>
    </row>
    <row r="599" spans="1:10" ht="12.75">
      <c r="A599" s="318" t="s">
        <v>261</v>
      </c>
      <c r="B599" s="318" t="s">
        <v>3116</v>
      </c>
      <c r="C599" s="318" t="s">
        <v>4275</v>
      </c>
      <c r="E599" s="318" t="s">
        <v>362</v>
      </c>
      <c r="F599" s="320">
        <f>VLOOKUP(E599,RUOLO!$A$1:$B$6,2,FALSE)</f>
        <v>0</v>
      </c>
      <c r="G599" s="318" t="s">
        <v>3051</v>
      </c>
      <c r="H599" s="318" t="s">
        <v>3051</v>
      </c>
      <c r="I599" s="320">
        <f>IF(A599=A598,1,0)</f>
        <v>0</v>
      </c>
      <c r="J599" s="320">
        <f>IF(I599=0,-INT(J598-1),J598)</f>
        <v>0</v>
      </c>
    </row>
    <row r="600" spans="1:10" ht="12.75">
      <c r="A600" s="318" t="s">
        <v>261</v>
      </c>
      <c r="B600" s="318" t="s">
        <v>4259</v>
      </c>
      <c r="C600" s="318" t="s">
        <v>4276</v>
      </c>
      <c r="E600" s="318" t="s">
        <v>362</v>
      </c>
      <c r="F600" s="320">
        <f>VLOOKUP(E600,RUOLO!$A$1:$B$6,2,FALSE)</f>
        <v>0</v>
      </c>
      <c r="G600" s="318" t="s">
        <v>3051</v>
      </c>
      <c r="H600" s="318" t="s">
        <v>3056</v>
      </c>
      <c r="I600" s="320">
        <f>IF(A600=A599,1,0)</f>
        <v>1</v>
      </c>
      <c r="J600" s="320">
        <f>IF(I600=0,-INT(J599-1),J599)</f>
      </c>
    </row>
    <row r="601" spans="1:10" ht="12.75">
      <c r="A601" s="318" t="s">
        <v>261</v>
      </c>
      <c r="B601" s="318" t="s">
        <v>4277</v>
      </c>
      <c r="C601" s="318" t="s">
        <v>4278</v>
      </c>
      <c r="D601" s="319" t="s">
        <v>4279</v>
      </c>
      <c r="E601" s="318" t="s">
        <v>3050</v>
      </c>
      <c r="F601" s="320" t="str">
        <f>VLOOKUP(E601,RUOLO!$A$1:$B$6,2,FALSE)</f>
        <v>02-MANDATARIA</v>
      </c>
      <c r="G601" s="318" t="s">
        <v>3051</v>
      </c>
      <c r="H601" s="318" t="s">
        <v>3056</v>
      </c>
      <c r="I601" s="320">
        <f>IF(A601=A600,1,0)</f>
        <v>1</v>
      </c>
      <c r="J601" s="320">
        <f>IF(I601=0,-INT(J600-1),J600)</f>
      </c>
    </row>
    <row r="602" spans="1:10" ht="12.75">
      <c r="A602" s="318" t="s">
        <v>261</v>
      </c>
      <c r="B602" s="318" t="s">
        <v>4280</v>
      </c>
      <c r="C602" s="318" t="s">
        <v>4281</v>
      </c>
      <c r="D602" s="319" t="s">
        <v>4279</v>
      </c>
      <c r="E602" s="318" t="s">
        <v>3049</v>
      </c>
      <c r="F602" s="320" t="str">
        <f>VLOOKUP(E602,RUOLO!$A$1:$B$6,2,FALSE)</f>
        <v>01-MANDANTE</v>
      </c>
      <c r="G602" s="318" t="s">
        <v>3051</v>
      </c>
      <c r="H602" s="318" t="s">
        <v>3056</v>
      </c>
      <c r="I602" s="320">
        <f>IF(A602=A601,1,0)</f>
        <v>1</v>
      </c>
      <c r="J602" s="320">
        <f>IF(I602=0,-INT(J601-1),J601)</f>
      </c>
    </row>
    <row r="603" spans="1:10" ht="12.75">
      <c r="A603" s="318" t="s">
        <v>268</v>
      </c>
      <c r="B603" s="318" t="s">
        <v>4282</v>
      </c>
      <c r="C603" s="318" t="s">
        <v>4283</v>
      </c>
      <c r="E603" s="318" t="s">
        <v>362</v>
      </c>
      <c r="F603" s="320">
        <f>VLOOKUP(E603,RUOLO!$A$1:$B$6,2,FALSE)</f>
        <v>0</v>
      </c>
      <c r="G603" s="318" t="s">
        <v>3051</v>
      </c>
      <c r="H603" s="318" t="s">
        <v>3051</v>
      </c>
      <c r="I603" s="320">
        <f>IF(A603=A602,1,0)</f>
        <v>0</v>
      </c>
      <c r="J603" s="320">
        <f>IF(I603=0,-INT(J602-1),J602)</f>
        <v>1</v>
      </c>
    </row>
    <row r="604" spans="1:10" ht="12.75">
      <c r="A604" s="318" t="s">
        <v>275</v>
      </c>
      <c r="B604" s="318" t="s">
        <v>4284</v>
      </c>
      <c r="C604" s="318" t="s">
        <v>4285</v>
      </c>
      <c r="E604" s="318" t="s">
        <v>362</v>
      </c>
      <c r="F604" s="320">
        <f>VLOOKUP(E604,RUOLO!$A$1:$B$6,2,FALSE)</f>
        <v>0</v>
      </c>
      <c r="G604" s="318" t="s">
        <v>3051</v>
      </c>
      <c r="H604" s="318" t="s">
        <v>3051</v>
      </c>
      <c r="I604" s="320">
        <f>IF(A604=A603,1,0)</f>
        <v>0</v>
      </c>
      <c r="J604" s="320">
        <f>IF(I604=0,-INT(J603-1),J603)</f>
        <v>0</v>
      </c>
    </row>
    <row r="605" spans="1:10" ht="12.75">
      <c r="A605" s="318" t="s">
        <v>275</v>
      </c>
      <c r="B605" s="318" t="s">
        <v>4286</v>
      </c>
      <c r="C605" s="318" t="s">
        <v>4287</v>
      </c>
      <c r="E605" s="318" t="s">
        <v>362</v>
      </c>
      <c r="F605" s="320">
        <f>VLOOKUP(E605,RUOLO!$A$1:$B$6,2,FALSE)</f>
        <v>0</v>
      </c>
      <c r="G605" s="318" t="s">
        <v>3051</v>
      </c>
      <c r="H605" s="318" t="s">
        <v>3056</v>
      </c>
      <c r="I605" s="320">
        <f>IF(A605=A604,1,0)</f>
        <v>1</v>
      </c>
      <c r="J605" s="320">
        <f>IF(I605=0,-INT(J604-1),J604)</f>
      </c>
    </row>
    <row r="606" spans="1:10" ht="12.75">
      <c r="A606" s="318" t="s">
        <v>275</v>
      </c>
      <c r="B606" s="318" t="s">
        <v>4288</v>
      </c>
      <c r="C606" s="318" t="s">
        <v>4289</v>
      </c>
      <c r="E606" s="318" t="s">
        <v>362</v>
      </c>
      <c r="F606" s="320">
        <f>VLOOKUP(E606,RUOLO!$A$1:$B$6,2,FALSE)</f>
        <v>0</v>
      </c>
      <c r="G606" s="318" t="s">
        <v>3056</v>
      </c>
      <c r="I606" s="320">
        <f>IF(A606=A605,1,0)</f>
        <v>1</v>
      </c>
      <c r="J606" s="320">
        <f>IF(I606=0,-INT(J605-1),J605)</f>
      </c>
    </row>
    <row r="607" spans="1:10" ht="12.75">
      <c r="A607" s="318" t="s">
        <v>275</v>
      </c>
      <c r="B607" s="318" t="s">
        <v>4290</v>
      </c>
      <c r="C607" s="318" t="s">
        <v>4291</v>
      </c>
      <c r="E607" s="318" t="s">
        <v>362</v>
      </c>
      <c r="F607" s="320">
        <f>VLOOKUP(E607,RUOLO!$A$1:$B$6,2,FALSE)</f>
        <v>0</v>
      </c>
      <c r="G607" s="318" t="s">
        <v>3056</v>
      </c>
      <c r="I607" s="320">
        <f>IF(A607=A606,1,0)</f>
        <v>1</v>
      </c>
      <c r="J607" s="320">
        <f>IF(I607=0,-INT(J606-1),J606)</f>
      </c>
    </row>
    <row r="608" spans="1:10" ht="12.75">
      <c r="A608" s="318" t="s">
        <v>275</v>
      </c>
      <c r="B608" s="318" t="s">
        <v>4292</v>
      </c>
      <c r="C608" s="318" t="s">
        <v>4293</v>
      </c>
      <c r="E608" s="318" t="s">
        <v>362</v>
      </c>
      <c r="F608" s="320">
        <f>VLOOKUP(E608,RUOLO!$A$1:$B$6,2,FALSE)</f>
        <v>0</v>
      </c>
      <c r="G608" s="318" t="s">
        <v>3051</v>
      </c>
      <c r="H608" s="318" t="s">
        <v>3056</v>
      </c>
      <c r="I608" s="320">
        <f>IF(A608=A607,1,0)</f>
        <v>1</v>
      </c>
      <c r="J608" s="320">
        <f>IF(I608=0,-INT(J607-1),J607)</f>
      </c>
    </row>
    <row r="609" spans="1:10" ht="12.75">
      <c r="A609" s="318" t="s">
        <v>275</v>
      </c>
      <c r="B609" s="318" t="s">
        <v>4294</v>
      </c>
      <c r="C609" s="318" t="s">
        <v>4295</v>
      </c>
      <c r="E609" s="318" t="s">
        <v>362</v>
      </c>
      <c r="F609" s="320">
        <f>VLOOKUP(E609,RUOLO!$A$1:$B$6,2,FALSE)</f>
        <v>0</v>
      </c>
      <c r="G609" s="318" t="s">
        <v>3056</v>
      </c>
      <c r="I609" s="320">
        <f>IF(A609=A608,1,0)</f>
        <v>1</v>
      </c>
      <c r="J609" s="320">
        <f>IF(I609=0,-INT(J608-1),J608)</f>
      </c>
    </row>
    <row r="610" spans="1:10" ht="12.75">
      <c r="A610" s="318" t="s">
        <v>275</v>
      </c>
      <c r="B610" s="318" t="s">
        <v>4296</v>
      </c>
      <c r="C610" s="318" t="s">
        <v>4297</v>
      </c>
      <c r="E610" s="318" t="s">
        <v>362</v>
      </c>
      <c r="F610" s="320">
        <f>VLOOKUP(E610,RUOLO!$A$1:$B$6,2,FALSE)</f>
        <v>0</v>
      </c>
      <c r="G610" s="318" t="s">
        <v>3051</v>
      </c>
      <c r="H610" s="318" t="s">
        <v>3056</v>
      </c>
      <c r="I610" s="320">
        <f>IF(A610=A609,1,0)</f>
        <v>1</v>
      </c>
      <c r="J610" s="320">
        <f>IF(I610=0,-INT(J609-1),J609)</f>
      </c>
    </row>
    <row r="611" spans="1:10" ht="12.75">
      <c r="A611" s="318" t="s">
        <v>283</v>
      </c>
      <c r="B611" s="318" t="s">
        <v>4298</v>
      </c>
      <c r="C611" s="318" t="s">
        <v>4299</v>
      </c>
      <c r="E611" s="318" t="s">
        <v>362</v>
      </c>
      <c r="F611" s="320">
        <f>VLOOKUP(E611,RUOLO!$A$1:$B$6,2,FALSE)</f>
        <v>0</v>
      </c>
      <c r="G611" s="318" t="s">
        <v>3051</v>
      </c>
      <c r="H611" s="318" t="s">
        <v>3051</v>
      </c>
      <c r="I611" s="320">
        <f>IF(A611=A610,1,0)</f>
        <v>0</v>
      </c>
      <c r="J611" s="320">
        <f>IF(I611=0,-INT(J610-1),J610)</f>
        <v>1</v>
      </c>
    </row>
    <row r="612" spans="1:10" ht="12.75">
      <c r="A612" s="318" t="s">
        <v>291</v>
      </c>
      <c r="B612" s="318" t="s">
        <v>4282</v>
      </c>
      <c r="C612" s="318" t="s">
        <v>4283</v>
      </c>
      <c r="E612" s="318" t="s">
        <v>362</v>
      </c>
      <c r="F612" s="320">
        <f>VLOOKUP(E612,RUOLO!$A$1:$B$6,2,FALSE)</f>
        <v>0</v>
      </c>
      <c r="G612" s="318" t="s">
        <v>3051</v>
      </c>
      <c r="H612" s="318" t="s">
        <v>3051</v>
      </c>
      <c r="I612" s="320">
        <f>IF(A612=A611,1,0)</f>
        <v>0</v>
      </c>
      <c r="J612" s="320">
        <f>IF(I612=0,-INT(J611-1),J611)</f>
        <v>0</v>
      </c>
    </row>
    <row r="613" spans="1:10" ht="12.75">
      <c r="A613" s="318" t="s">
        <v>298</v>
      </c>
      <c r="B613" s="318" t="s">
        <v>4300</v>
      </c>
      <c r="C613" s="318" t="s">
        <v>4301</v>
      </c>
      <c r="E613" s="318" t="s">
        <v>362</v>
      </c>
      <c r="F613" s="320">
        <f>VLOOKUP(E613,RUOLO!$A$1:$B$6,2,FALSE)</f>
        <v>0</v>
      </c>
      <c r="G613" s="318" t="s">
        <v>3051</v>
      </c>
      <c r="H613" s="318" t="s">
        <v>3051</v>
      </c>
      <c r="I613" s="320">
        <f>IF(A613=A612,1,0)</f>
        <v>0</v>
      </c>
      <c r="J613" s="320">
        <f>IF(I613=0,-INT(J612-1),J612)</f>
        <v>1</v>
      </c>
    </row>
    <row r="614" spans="1:10" ht="12.75">
      <c r="A614" s="318" t="s">
        <v>307</v>
      </c>
      <c r="B614" s="318" t="s">
        <v>4302</v>
      </c>
      <c r="C614" s="318" t="s">
        <v>4303</v>
      </c>
      <c r="E614" s="318" t="s">
        <v>362</v>
      </c>
      <c r="F614" s="320">
        <f>VLOOKUP(E614,RUOLO!$A$1:$B$6,2,FALSE)</f>
        <v>0</v>
      </c>
      <c r="G614" s="318" t="s">
        <v>3051</v>
      </c>
      <c r="H614" s="318" t="s">
        <v>3051</v>
      </c>
      <c r="I614" s="320">
        <f>IF(A614=A613,1,0)</f>
        <v>0</v>
      </c>
      <c r="J614" s="320">
        <f>IF(I614=0,-INT(J613-1),J613)</f>
        <v>0</v>
      </c>
    </row>
    <row r="615" spans="1:10" ht="12.75">
      <c r="A615" s="318" t="s">
        <v>314</v>
      </c>
      <c r="B615" s="318" t="s">
        <v>3092</v>
      </c>
      <c r="C615" s="318" t="s">
        <v>4304</v>
      </c>
      <c r="E615" s="318" t="s">
        <v>362</v>
      </c>
      <c r="F615" s="320">
        <f>VLOOKUP(E615,RUOLO!$A$1:$B$6,2,FALSE)</f>
        <v>0</v>
      </c>
      <c r="G615" s="318" t="s">
        <v>3051</v>
      </c>
      <c r="H615" s="318" t="s">
        <v>3051</v>
      </c>
      <c r="I615" s="320">
        <f>IF(A615=A614,1,0)</f>
        <v>0</v>
      </c>
      <c r="J615" s="320">
        <f>IF(I615=0,-INT(J614-1),J614)</f>
        <v>1</v>
      </c>
    </row>
    <row r="616" spans="1:10" ht="12.75">
      <c r="A616" s="318" t="s">
        <v>322</v>
      </c>
      <c r="B616" s="318" t="s">
        <v>4305</v>
      </c>
      <c r="C616" s="318" t="s">
        <v>4306</v>
      </c>
      <c r="E616" s="318" t="s">
        <v>362</v>
      </c>
      <c r="F616" s="320">
        <f>VLOOKUP(E616,RUOLO!$A$1:$B$6,2,FALSE)</f>
        <v>0</v>
      </c>
      <c r="G616" s="318" t="s">
        <v>3051</v>
      </c>
      <c r="H616" s="318" t="s">
        <v>3051</v>
      </c>
      <c r="I616" s="320">
        <f>IF(A616=A615,1,0)</f>
        <v>0</v>
      </c>
      <c r="J616" s="320">
        <f>IF(I616=0,-INT(J615-1),J615)</f>
        <v>0</v>
      </c>
    </row>
    <row r="617" spans="1:10" ht="12.75">
      <c r="A617" s="318" t="s">
        <v>325</v>
      </c>
      <c r="B617" s="318" t="s">
        <v>4307</v>
      </c>
      <c r="C617" s="318" t="s">
        <v>4308</v>
      </c>
      <c r="E617" s="318" t="s">
        <v>362</v>
      </c>
      <c r="F617" s="320">
        <f>VLOOKUP(E617,RUOLO!$A$1:$B$6,2,FALSE)</f>
        <v>0</v>
      </c>
      <c r="G617" s="318" t="s">
        <v>3051</v>
      </c>
      <c r="H617" s="318" t="s">
        <v>3051</v>
      </c>
      <c r="I617" s="320">
        <f>IF(A617=A616,1,0)</f>
        <v>0</v>
      </c>
      <c r="J617" s="320">
        <f>IF(I617=0,-INT(J616-1),J616)</f>
        <v>1</v>
      </c>
    </row>
    <row r="618" spans="1:10" ht="12.75">
      <c r="A618" s="318" t="s">
        <v>328</v>
      </c>
      <c r="B618" s="318" t="s">
        <v>4309</v>
      </c>
      <c r="C618" s="318" t="s">
        <v>4310</v>
      </c>
      <c r="E618" s="318" t="s">
        <v>362</v>
      </c>
      <c r="F618" s="320">
        <f>VLOOKUP(E618,RUOLO!$A$1:$B$6,2,FALSE)</f>
        <v>0</v>
      </c>
      <c r="G618" s="318" t="s">
        <v>3051</v>
      </c>
      <c r="H618" s="318" t="s">
        <v>3051</v>
      </c>
      <c r="I618" s="320">
        <f>IF(A618=A617,1,0)</f>
        <v>0</v>
      </c>
      <c r="J618" s="320">
        <f>IF(I618=0,-INT(J617-1),J617)</f>
        <v>0</v>
      </c>
    </row>
    <row r="619" spans="1:10" ht="12.75">
      <c r="A619" s="318" t="s">
        <v>328</v>
      </c>
      <c r="B619" s="318" t="s">
        <v>4311</v>
      </c>
      <c r="C619" s="318" t="s">
        <v>4312</v>
      </c>
      <c r="E619" s="318" t="s">
        <v>362</v>
      </c>
      <c r="F619" s="320">
        <f>VLOOKUP(E619,RUOLO!$A$1:$B$6,2,FALSE)</f>
        <v>0</v>
      </c>
      <c r="G619" s="318" t="s">
        <v>3051</v>
      </c>
      <c r="H619" s="318" t="s">
        <v>3056</v>
      </c>
      <c r="I619" s="320">
        <f>IF(A619=A618,1,0)</f>
        <v>1</v>
      </c>
      <c r="J619" s="320">
        <f>IF(I619=0,-INT(J618-1),J618)</f>
      </c>
    </row>
    <row r="620" spans="1:10" ht="12.75">
      <c r="A620" s="318" t="s">
        <v>328</v>
      </c>
      <c r="B620" s="318" t="s">
        <v>3141</v>
      </c>
      <c r="C620" s="318" t="s">
        <v>3142</v>
      </c>
      <c r="E620" s="318" t="s">
        <v>362</v>
      </c>
      <c r="F620" s="320">
        <f>VLOOKUP(E620,RUOLO!$A$1:$B$6,2,FALSE)</f>
        <v>0</v>
      </c>
      <c r="G620" s="318" t="s">
        <v>3051</v>
      </c>
      <c r="H620" s="318" t="s">
        <v>3056</v>
      </c>
      <c r="I620" s="320">
        <f>IF(A620=A619,1,0)</f>
        <v>1</v>
      </c>
      <c r="J620" s="320">
        <f>IF(I620=0,-INT(J619-1),J619)</f>
      </c>
    </row>
    <row r="621" spans="1:10" ht="12.75">
      <c r="A621" s="318" t="s">
        <v>328</v>
      </c>
      <c r="B621" s="318" t="s">
        <v>4313</v>
      </c>
      <c r="C621" s="318" t="s">
        <v>4314</v>
      </c>
      <c r="E621" s="318" t="s">
        <v>362</v>
      </c>
      <c r="F621" s="320">
        <f>VLOOKUP(E621,RUOLO!$A$1:$B$6,2,FALSE)</f>
        <v>0</v>
      </c>
      <c r="G621" s="318" t="s">
        <v>3051</v>
      </c>
      <c r="H621" s="318" t="s">
        <v>3056</v>
      </c>
      <c r="I621" s="320">
        <f>IF(A621=A620,1,0)</f>
        <v>1</v>
      </c>
      <c r="J621" s="320">
        <f>IF(I621=0,-INT(J620-1),J620)</f>
      </c>
    </row>
    <row r="622" spans="1:10" ht="12.75">
      <c r="A622" s="318" t="s">
        <v>333</v>
      </c>
      <c r="B622" s="318" t="s">
        <v>4300</v>
      </c>
      <c r="C622" s="318" t="s">
        <v>4315</v>
      </c>
      <c r="E622" s="318" t="s">
        <v>362</v>
      </c>
      <c r="F622" s="320">
        <f>VLOOKUP(E622,RUOLO!$A$1:$B$6,2,FALSE)</f>
        <v>0</v>
      </c>
      <c r="G622" s="318" t="s">
        <v>3051</v>
      </c>
      <c r="H622" s="318" t="s">
        <v>3051</v>
      </c>
      <c r="I622" s="320">
        <f>IF(A622=A621,1,0)</f>
        <v>0</v>
      </c>
      <c r="J622" s="320">
        <f>IF(I622=0,-INT(J621-1),J621)</f>
        <v>1</v>
      </c>
    </row>
    <row r="623" spans="1:10" ht="12.75">
      <c r="A623" s="318" t="s">
        <v>341</v>
      </c>
      <c r="B623" s="318" t="s">
        <v>4316</v>
      </c>
      <c r="C623" s="318" t="s">
        <v>4317</v>
      </c>
      <c r="E623" s="318" t="s">
        <v>362</v>
      </c>
      <c r="F623" s="320">
        <f>VLOOKUP(E623,RUOLO!$A$1:$B$6,2,FALSE)</f>
        <v>0</v>
      </c>
      <c r="G623" s="318" t="s">
        <v>3051</v>
      </c>
      <c r="H623" s="318" t="s">
        <v>3051</v>
      </c>
      <c r="I623" s="320">
        <f>IF(A623=A622,1,0)</f>
        <v>0</v>
      </c>
      <c r="J623" s="320">
        <f>IF(I623=0,-INT(J622-1),J622)</f>
        <v>0</v>
      </c>
    </row>
    <row r="624" spans="1:10" ht="12.75">
      <c r="A624" s="318" t="s">
        <v>349</v>
      </c>
      <c r="B624" s="318" t="s">
        <v>4220</v>
      </c>
      <c r="C624" s="318" t="s">
        <v>4229</v>
      </c>
      <c r="E624" s="318" t="s">
        <v>362</v>
      </c>
      <c r="F624" s="320">
        <f>VLOOKUP(E624,RUOLO!$A$1:$B$6,2,FALSE)</f>
        <v>0</v>
      </c>
      <c r="G624" s="318" t="s">
        <v>3051</v>
      </c>
      <c r="H624" s="318" t="s">
        <v>3051</v>
      </c>
      <c r="I624" s="320">
        <f>IF(A624=A623,1,0)</f>
        <v>0</v>
      </c>
      <c r="J624" s="320">
        <f>IF(I624=0,-INT(J623-1),J623)</f>
        <v>1</v>
      </c>
    </row>
    <row r="625" spans="1:10" ht="12.75">
      <c r="A625" s="318" t="s">
        <v>349</v>
      </c>
      <c r="B625" s="318" t="s">
        <v>4318</v>
      </c>
      <c r="C625" s="318" t="s">
        <v>4319</v>
      </c>
      <c r="E625" s="318" t="s">
        <v>362</v>
      </c>
      <c r="F625" s="320">
        <f>VLOOKUP(E625,RUOLO!$A$1:$B$6,2,FALSE)</f>
        <v>0</v>
      </c>
      <c r="G625" s="318" t="s">
        <v>3051</v>
      </c>
      <c r="H625" s="318" t="s">
        <v>3056</v>
      </c>
      <c r="I625" s="320">
        <f>IF(A625=A624,1,0)</f>
        <v>1</v>
      </c>
      <c r="J625" s="320">
        <f>IF(I625=0,-INT(J624-1),J624)</f>
      </c>
    </row>
    <row r="626" spans="1:10" ht="12.75">
      <c r="A626" s="318" t="s">
        <v>349</v>
      </c>
      <c r="B626" s="318" t="s">
        <v>4320</v>
      </c>
      <c r="C626" s="318" t="s">
        <v>4321</v>
      </c>
      <c r="E626" s="318" t="s">
        <v>362</v>
      </c>
      <c r="F626" s="320">
        <f>VLOOKUP(E626,RUOLO!$A$1:$B$6,2,FALSE)</f>
        <v>0</v>
      </c>
      <c r="G626" s="318" t="s">
        <v>3051</v>
      </c>
      <c r="H626" s="318" t="s">
        <v>3056</v>
      </c>
      <c r="I626" s="320">
        <f>IF(A626=A625,1,0)</f>
        <v>1</v>
      </c>
      <c r="J626" s="320">
        <f>IF(I626=0,-INT(J625-1),J625)</f>
      </c>
    </row>
    <row r="627" spans="1:10" ht="12.75">
      <c r="A627" s="318" t="s">
        <v>349</v>
      </c>
      <c r="B627" s="318" t="s">
        <v>4322</v>
      </c>
      <c r="C627" s="318" t="s">
        <v>4323</v>
      </c>
      <c r="E627" s="318" t="s">
        <v>362</v>
      </c>
      <c r="F627" s="320">
        <f>VLOOKUP(E627,RUOLO!$A$1:$B$6,2,FALSE)</f>
        <v>0</v>
      </c>
      <c r="G627" s="318" t="s">
        <v>3056</v>
      </c>
      <c r="I627" s="320">
        <f>IF(A627=A626,1,0)</f>
        <v>1</v>
      </c>
      <c r="J627" s="320">
        <f>IF(I627=0,-INT(J626-1),J626)</f>
      </c>
    </row>
    <row r="628" spans="1:10" ht="12.75">
      <c r="A628" s="318" t="s">
        <v>349</v>
      </c>
      <c r="B628" s="318" t="s">
        <v>4324</v>
      </c>
      <c r="C628" s="318" t="s">
        <v>4325</v>
      </c>
      <c r="E628" s="318" t="s">
        <v>362</v>
      </c>
      <c r="F628" s="320">
        <f>VLOOKUP(E628,RUOLO!$A$1:$B$6,2,FALSE)</f>
        <v>0</v>
      </c>
      <c r="G628" s="318" t="s">
        <v>3056</v>
      </c>
      <c r="I628" s="320">
        <f>IF(A628=A627,1,0)</f>
        <v>1</v>
      </c>
      <c r="J628" s="320">
        <f>IF(I628=0,-INT(J627-1),J627)</f>
      </c>
    </row>
    <row r="629" spans="1:10" ht="12.75">
      <c r="A629" s="318" t="s">
        <v>354</v>
      </c>
      <c r="B629" s="318" t="s">
        <v>4282</v>
      </c>
      <c r="C629" s="318" t="s">
        <v>4326</v>
      </c>
      <c r="E629" s="318" t="s">
        <v>362</v>
      </c>
      <c r="F629" s="320">
        <f>VLOOKUP(E629,RUOLO!$A$1:$B$6,2,FALSE)</f>
        <v>0</v>
      </c>
      <c r="G629" s="318" t="s">
        <v>3051</v>
      </c>
      <c r="H629" s="318" t="s">
        <v>3051</v>
      </c>
      <c r="I629" s="320">
        <f>IF(A629=A628,1,0)</f>
        <v>0</v>
      </c>
      <c r="J629" s="320">
        <f>IF(I629=0,-INT(J628-1),J628)</f>
        <v>0</v>
      </c>
    </row>
    <row r="630" spans="1:10" ht="12.75">
      <c r="A630" s="318" t="s">
        <v>363</v>
      </c>
      <c r="B630" s="318" t="s">
        <v>4133</v>
      </c>
      <c r="C630" s="318" t="s">
        <v>4134</v>
      </c>
      <c r="E630" s="318" t="s">
        <v>362</v>
      </c>
      <c r="F630" s="320">
        <f>VLOOKUP(E630,RUOLO!$A$1:$B$6,2,FALSE)</f>
        <v>0</v>
      </c>
      <c r="G630" s="318" t="s">
        <v>3051</v>
      </c>
      <c r="H630" s="318" t="s">
        <v>3051</v>
      </c>
      <c r="I630" s="320">
        <f>IF(A630=A629,1,0)</f>
        <v>0</v>
      </c>
      <c r="J630" s="320">
        <f>IF(I630=0,-INT(J629-1),J629)</f>
        <v>1</v>
      </c>
    </row>
    <row r="631" spans="1:10" ht="12.75">
      <c r="A631" s="318" t="s">
        <v>363</v>
      </c>
      <c r="B631" s="318" t="s">
        <v>4327</v>
      </c>
      <c r="C631" s="318" t="s">
        <v>4328</v>
      </c>
      <c r="E631" s="318" t="s">
        <v>362</v>
      </c>
      <c r="F631" s="320">
        <f>VLOOKUP(E631,RUOLO!$A$1:$B$6,2,FALSE)</f>
        <v>0</v>
      </c>
      <c r="G631" s="318" t="s">
        <v>3051</v>
      </c>
      <c r="H631" s="318" t="s">
        <v>3056</v>
      </c>
      <c r="I631" s="320">
        <f>IF(A631=A630,1,0)</f>
        <v>1</v>
      </c>
      <c r="J631" s="320">
        <f>IF(I631=0,-INT(J630-1),J630)</f>
      </c>
    </row>
    <row r="632" spans="1:10" ht="12.75">
      <c r="A632" s="318" t="s">
        <v>363</v>
      </c>
      <c r="B632" s="318" t="s">
        <v>4254</v>
      </c>
      <c r="C632" s="318" t="s">
        <v>4329</v>
      </c>
      <c r="E632" s="318" t="s">
        <v>362</v>
      </c>
      <c r="F632" s="320">
        <f>VLOOKUP(E632,RUOLO!$A$1:$B$6,2,FALSE)</f>
        <v>0</v>
      </c>
      <c r="G632" s="318" t="s">
        <v>3051</v>
      </c>
      <c r="H632" s="318" t="s">
        <v>3056</v>
      </c>
      <c r="I632" s="320">
        <f>IF(A632=A631,1,0)</f>
        <v>1</v>
      </c>
      <c r="J632" s="320">
        <f>IF(I632=0,-INT(J631-1),J631)</f>
      </c>
    </row>
    <row r="633" spans="1:10" ht="12.75">
      <c r="A633" s="318" t="s">
        <v>366</v>
      </c>
      <c r="B633" s="318" t="s">
        <v>3128</v>
      </c>
      <c r="C633" s="318" t="s">
        <v>3129</v>
      </c>
      <c r="D633" s="319" t="s">
        <v>4330</v>
      </c>
      <c r="E633" s="318" t="s">
        <v>3050</v>
      </c>
      <c r="F633" s="320" t="str">
        <f>VLOOKUP(E633,RUOLO!$A$1:$B$6,2,FALSE)</f>
        <v>02-MANDATARIA</v>
      </c>
      <c r="G633" s="318" t="s">
        <v>3051</v>
      </c>
      <c r="H633" s="318" t="s">
        <v>3051</v>
      </c>
      <c r="I633" s="320">
        <f>IF(A633=A632,1,0)</f>
        <v>0</v>
      </c>
      <c r="J633" s="320">
        <f>IF(I633=0,-INT(J632-1),J632)</f>
        <v>0</v>
      </c>
    </row>
    <row r="634" spans="1:10" ht="12.75">
      <c r="A634" s="318" t="s">
        <v>366</v>
      </c>
      <c r="B634" s="318" t="s">
        <v>4211</v>
      </c>
      <c r="C634" s="318" t="s">
        <v>4212</v>
      </c>
      <c r="D634" s="319" t="s">
        <v>4330</v>
      </c>
      <c r="E634" s="318" t="s">
        <v>3049</v>
      </c>
      <c r="F634" s="320" t="str">
        <f>VLOOKUP(E634,RUOLO!$A$1:$B$6,2,FALSE)</f>
        <v>01-MANDANTE</v>
      </c>
      <c r="G634" s="318" t="s">
        <v>3051</v>
      </c>
      <c r="H634" s="318" t="s">
        <v>3051</v>
      </c>
      <c r="I634" s="320">
        <f>IF(A634=A633,1,0)</f>
        <v>1</v>
      </c>
      <c r="J634" s="320">
        <f>IF(I634=0,-INT(J633-1),J633)</f>
      </c>
    </row>
    <row r="635" spans="1:10" ht="12.75">
      <c r="A635" s="318" t="s">
        <v>366</v>
      </c>
      <c r="B635" s="318" t="s">
        <v>4331</v>
      </c>
      <c r="C635" s="318" t="s">
        <v>4332</v>
      </c>
      <c r="D635" s="319" t="s">
        <v>4330</v>
      </c>
      <c r="E635" s="318" t="s">
        <v>3049</v>
      </c>
      <c r="F635" s="320" t="str">
        <f>VLOOKUP(E635,RUOLO!$A$1:$B$6,2,FALSE)</f>
        <v>01-MANDANTE</v>
      </c>
      <c r="G635" s="318" t="s">
        <v>3051</v>
      </c>
      <c r="H635" s="318" t="s">
        <v>3051</v>
      </c>
      <c r="I635" s="320">
        <f>IF(A635=A634,1,0)</f>
        <v>1</v>
      </c>
      <c r="J635" s="320">
        <f>IF(I635=0,-INT(J634-1),J634)</f>
      </c>
    </row>
    <row r="636" spans="1:10" ht="12.75">
      <c r="A636" s="318" t="s">
        <v>366</v>
      </c>
      <c r="B636" s="318" t="s">
        <v>4259</v>
      </c>
      <c r="C636" s="318" t="s">
        <v>4333</v>
      </c>
      <c r="E636" s="318" t="s">
        <v>362</v>
      </c>
      <c r="F636" s="320">
        <f>VLOOKUP(E636,RUOLO!$A$1:$B$6,2,FALSE)</f>
        <v>0</v>
      </c>
      <c r="G636" s="318" t="s">
        <v>3051</v>
      </c>
      <c r="H636" s="318" t="s">
        <v>3056</v>
      </c>
      <c r="I636" s="320">
        <f>IF(A636=A635,1,0)</f>
        <v>1</v>
      </c>
      <c r="J636" s="320">
        <f>IF(I636=0,-INT(J635-1),J635)</f>
      </c>
    </row>
    <row r="637" spans="1:10" ht="12.75">
      <c r="A637" s="318" t="s">
        <v>372</v>
      </c>
      <c r="B637" s="318" t="s">
        <v>4334</v>
      </c>
      <c r="C637" s="318" t="s">
        <v>4335</v>
      </c>
      <c r="E637" s="318" t="s">
        <v>362</v>
      </c>
      <c r="F637" s="320">
        <f>VLOOKUP(E637,RUOLO!$A$1:$B$6,2,FALSE)</f>
        <v>0</v>
      </c>
      <c r="G637" s="318" t="s">
        <v>3051</v>
      </c>
      <c r="H637" s="318" t="s">
        <v>3051</v>
      </c>
      <c r="I637" s="320">
        <f>IF(A637=A636,1,0)</f>
        <v>0</v>
      </c>
      <c r="J637" s="320">
        <f>IF(I637=0,-INT(J636-1),J636)</f>
        <v>1</v>
      </c>
    </row>
    <row r="638" spans="1:10" ht="12.75">
      <c r="A638" s="318" t="s">
        <v>372</v>
      </c>
      <c r="B638" s="318" t="s">
        <v>4336</v>
      </c>
      <c r="C638" s="318" t="s">
        <v>4337</v>
      </c>
      <c r="E638" s="318" t="s">
        <v>362</v>
      </c>
      <c r="F638" s="320">
        <f>VLOOKUP(E638,RUOLO!$A$1:$B$6,2,FALSE)</f>
        <v>0</v>
      </c>
      <c r="G638" s="318" t="s">
        <v>3051</v>
      </c>
      <c r="H638" s="318" t="s">
        <v>3056</v>
      </c>
      <c r="I638" s="320">
        <f>IF(A638=A637,1,0)</f>
        <v>1</v>
      </c>
      <c r="J638" s="320">
        <f>IF(I638=0,-INT(J637-1),J637)</f>
      </c>
    </row>
    <row r="639" spans="1:10" ht="12.75">
      <c r="A639" s="318" t="s">
        <v>372</v>
      </c>
      <c r="B639" s="318" t="s">
        <v>4338</v>
      </c>
      <c r="C639" s="318" t="s">
        <v>4339</v>
      </c>
      <c r="E639" s="318" t="s">
        <v>362</v>
      </c>
      <c r="F639" s="320">
        <f>VLOOKUP(E639,RUOLO!$A$1:$B$6,2,FALSE)</f>
        <v>0</v>
      </c>
      <c r="G639" s="318" t="s">
        <v>3051</v>
      </c>
      <c r="H639" s="318" t="s">
        <v>3056</v>
      </c>
      <c r="I639" s="320">
        <f>IF(A639=A638,1,0)</f>
        <v>1</v>
      </c>
      <c r="J639" s="320">
        <f>IF(I639=0,-INT(J638-1),J638)</f>
      </c>
    </row>
    <row r="640" spans="1:10" ht="12.75">
      <c r="A640" s="318" t="s">
        <v>372</v>
      </c>
      <c r="B640" s="318" t="s">
        <v>4340</v>
      </c>
      <c r="C640" s="318" t="s">
        <v>4341</v>
      </c>
      <c r="E640" s="318" t="s">
        <v>362</v>
      </c>
      <c r="F640" s="320">
        <f>VLOOKUP(E640,RUOLO!$A$1:$B$6,2,FALSE)</f>
        <v>0</v>
      </c>
      <c r="G640" s="318" t="s">
        <v>3051</v>
      </c>
      <c r="H640" s="318" t="s">
        <v>3056</v>
      </c>
      <c r="I640" s="320">
        <f>IF(A640=A639,1,0)</f>
        <v>1</v>
      </c>
      <c r="J640" s="320">
        <f>IF(I640=0,-INT(J639-1),J639)</f>
      </c>
    </row>
    <row r="641" spans="1:10" ht="12.75">
      <c r="A641" s="318" t="s">
        <v>372</v>
      </c>
      <c r="B641" s="318" t="s">
        <v>4342</v>
      </c>
      <c r="C641" s="318" t="s">
        <v>4343</v>
      </c>
      <c r="E641" s="318" t="s">
        <v>362</v>
      </c>
      <c r="F641" s="320">
        <f>VLOOKUP(E641,RUOLO!$A$1:$B$6,2,FALSE)</f>
        <v>0</v>
      </c>
      <c r="G641" s="318" t="s">
        <v>3056</v>
      </c>
      <c r="I641" s="320">
        <f>IF(A641=A640,1,0)</f>
        <v>1</v>
      </c>
      <c r="J641" s="320">
        <f>IF(I641=0,-INT(J640-1),J640)</f>
      </c>
    </row>
    <row r="642" spans="1:10" ht="12.75">
      <c r="A642" s="318" t="s">
        <v>380</v>
      </c>
      <c r="B642" s="318" t="s">
        <v>3173</v>
      </c>
      <c r="C642" s="318" t="s">
        <v>4344</v>
      </c>
      <c r="E642" s="318" t="s">
        <v>362</v>
      </c>
      <c r="F642" s="320">
        <f>VLOOKUP(E642,RUOLO!$A$1:$B$6,2,FALSE)</f>
        <v>0</v>
      </c>
      <c r="G642" s="318" t="s">
        <v>3051</v>
      </c>
      <c r="H642" s="318" t="s">
        <v>3051</v>
      </c>
      <c r="I642" s="320">
        <f>IF(A642=A641,1,0)</f>
        <v>0</v>
      </c>
      <c r="J642" s="320">
        <f>IF(I642=0,-INT(J641-1),J641)</f>
        <v>0</v>
      </c>
    </row>
    <row r="643" spans="1:10" ht="12.75">
      <c r="A643" s="318" t="s">
        <v>380</v>
      </c>
      <c r="B643" s="318" t="s">
        <v>3161</v>
      </c>
      <c r="C643" s="318" t="s">
        <v>4345</v>
      </c>
      <c r="E643" s="318" t="s">
        <v>362</v>
      </c>
      <c r="F643" s="320">
        <f>VLOOKUP(E643,RUOLO!$A$1:$B$6,2,FALSE)</f>
        <v>0</v>
      </c>
      <c r="G643" s="318" t="s">
        <v>3051</v>
      </c>
      <c r="H643" s="318" t="s">
        <v>3056</v>
      </c>
      <c r="I643" s="320">
        <f>IF(A643=A642,1,0)</f>
        <v>1</v>
      </c>
      <c r="J643" s="320">
        <f>IF(I643=0,-INT(J642-1),J642)</f>
      </c>
    </row>
    <row r="644" spans="1:10" ht="12.75">
      <c r="A644" s="318" t="s">
        <v>380</v>
      </c>
      <c r="B644" s="318" t="s">
        <v>3163</v>
      </c>
      <c r="C644" s="318" t="s">
        <v>3164</v>
      </c>
      <c r="E644" s="318" t="s">
        <v>362</v>
      </c>
      <c r="F644" s="320">
        <f>VLOOKUP(E644,RUOLO!$A$1:$B$6,2,FALSE)</f>
        <v>0</v>
      </c>
      <c r="G644" s="318" t="s">
        <v>3056</v>
      </c>
      <c r="I644" s="320">
        <f>IF(A644=A643,1,0)</f>
        <v>1</v>
      </c>
      <c r="J644" s="320">
        <f>IF(I644=0,-INT(J643-1),J643)</f>
      </c>
    </row>
    <row r="645" spans="1:10" ht="12.75">
      <c r="A645" s="318" t="s">
        <v>380</v>
      </c>
      <c r="B645" s="318" t="s">
        <v>3175</v>
      </c>
      <c r="C645" s="318" t="s">
        <v>3176</v>
      </c>
      <c r="E645" s="318" t="s">
        <v>362</v>
      </c>
      <c r="F645" s="320">
        <f>VLOOKUP(E645,RUOLO!$A$1:$B$6,2,FALSE)</f>
        <v>0</v>
      </c>
      <c r="G645" s="318" t="s">
        <v>3056</v>
      </c>
      <c r="I645" s="320">
        <f>IF(A645=A644,1,0)</f>
        <v>1</v>
      </c>
      <c r="J645" s="320">
        <f>IF(I645=0,-INT(J644-1),J644)</f>
      </c>
    </row>
    <row r="646" spans="1:10" ht="12.75">
      <c r="A646" s="318" t="s">
        <v>380</v>
      </c>
      <c r="B646" s="318" t="s">
        <v>3179</v>
      </c>
      <c r="C646" s="318" t="s">
        <v>3180</v>
      </c>
      <c r="E646" s="318" t="s">
        <v>362</v>
      </c>
      <c r="F646" s="320">
        <f>VLOOKUP(E646,RUOLO!$A$1:$B$6,2,FALSE)</f>
        <v>0</v>
      </c>
      <c r="G646" s="318" t="s">
        <v>3056</v>
      </c>
      <c r="I646" s="320">
        <f>IF(A646=A645,1,0)</f>
        <v>1</v>
      </c>
      <c r="J646" s="320">
        <f>IF(I646=0,-INT(J645-1),J645)</f>
      </c>
    </row>
    <row r="647" spans="1:10" ht="12.75">
      <c r="A647" s="318" t="s">
        <v>380</v>
      </c>
      <c r="B647" s="318" t="s">
        <v>3999</v>
      </c>
      <c r="C647" s="318" t="s">
        <v>4346</v>
      </c>
      <c r="E647" s="318" t="s">
        <v>362</v>
      </c>
      <c r="F647" s="320">
        <f>VLOOKUP(E647,RUOLO!$A$1:$B$6,2,FALSE)</f>
        <v>0</v>
      </c>
      <c r="G647" s="318" t="s">
        <v>3056</v>
      </c>
      <c r="I647" s="320">
        <f>IF(A647=A646,1,0)</f>
        <v>1</v>
      </c>
      <c r="J647" s="320">
        <f>IF(I647=0,-INT(J646-1),J646)</f>
      </c>
    </row>
    <row r="648" spans="1:10" ht="12.75">
      <c r="A648" s="318" t="s">
        <v>388</v>
      </c>
      <c r="B648" s="318" t="s">
        <v>4347</v>
      </c>
      <c r="C648" s="318" t="s">
        <v>4348</v>
      </c>
      <c r="E648" s="318" t="s">
        <v>362</v>
      </c>
      <c r="F648" s="320">
        <f>VLOOKUP(E648,RUOLO!$A$1:$B$6,2,FALSE)</f>
        <v>0</v>
      </c>
      <c r="G648" s="318" t="s">
        <v>3051</v>
      </c>
      <c r="H648" s="318" t="s">
        <v>3051</v>
      </c>
      <c r="I648" s="320">
        <f>IF(A648=A647,1,0)</f>
        <v>0</v>
      </c>
      <c r="J648" s="320">
        <f>IF(I648=0,-INT(J647-1),J647)</f>
        <v>1</v>
      </c>
    </row>
    <row r="649" spans="1:10" ht="12.75">
      <c r="A649" s="318" t="s">
        <v>397</v>
      </c>
      <c r="B649" s="318" t="s">
        <v>4349</v>
      </c>
      <c r="C649" s="318" t="s">
        <v>4350</v>
      </c>
      <c r="E649" s="318" t="s">
        <v>362</v>
      </c>
      <c r="F649" s="320">
        <f>VLOOKUP(E649,RUOLO!$A$1:$B$6,2,FALSE)</f>
        <v>0</v>
      </c>
      <c r="G649" s="318" t="s">
        <v>3051</v>
      </c>
      <c r="H649" s="318" t="s">
        <v>3051</v>
      </c>
      <c r="I649" s="320">
        <f>IF(A649=A648,1,0)</f>
        <v>0</v>
      </c>
      <c r="J649" s="320">
        <f>IF(I649=0,-INT(J648-1),J648)</f>
        <v>0</v>
      </c>
    </row>
    <row r="650" spans="1:10" ht="12.75">
      <c r="A650" s="318" t="s">
        <v>401</v>
      </c>
      <c r="B650" s="318" t="s">
        <v>4347</v>
      </c>
      <c r="C650" s="318" t="s">
        <v>4348</v>
      </c>
      <c r="E650" s="318" t="s">
        <v>362</v>
      </c>
      <c r="F650" s="320">
        <f>VLOOKUP(E650,RUOLO!$A$1:$B$6,2,FALSE)</f>
        <v>0</v>
      </c>
      <c r="G650" s="318" t="s">
        <v>3051</v>
      </c>
      <c r="H650" s="318" t="s">
        <v>3051</v>
      </c>
      <c r="I650" s="320">
        <f>IF(A650=A649,1,0)</f>
        <v>0</v>
      </c>
      <c r="J650" s="320">
        <f>IF(I650=0,-INT(J649-1),J649)</f>
        <v>1</v>
      </c>
    </row>
    <row r="651" spans="1:10" ht="12.75">
      <c r="A651" s="318" t="s">
        <v>401</v>
      </c>
      <c r="B651" s="318" t="s">
        <v>4351</v>
      </c>
      <c r="C651" s="318" t="s">
        <v>4352</v>
      </c>
      <c r="E651" s="318" t="s">
        <v>362</v>
      </c>
      <c r="F651" s="320">
        <f>VLOOKUP(E651,RUOLO!$A$1:$B$6,2,FALSE)</f>
        <v>0</v>
      </c>
      <c r="G651" s="318" t="s">
        <v>3051</v>
      </c>
      <c r="H651" s="318" t="s">
        <v>3051</v>
      </c>
      <c r="I651" s="320">
        <f>IF(A651=A650,1,0)</f>
        <v>1</v>
      </c>
      <c r="J651" s="320">
        <f>IF(I651=0,-INT(J650-1),J650)</f>
      </c>
    </row>
    <row r="652" spans="1:10" ht="12.75">
      <c r="A652" s="318" t="s">
        <v>401</v>
      </c>
      <c r="B652" s="318" t="s">
        <v>4353</v>
      </c>
      <c r="C652" s="318" t="s">
        <v>4354</v>
      </c>
      <c r="E652" s="318" t="s">
        <v>362</v>
      </c>
      <c r="F652" s="320">
        <f>VLOOKUP(E652,RUOLO!$A$1:$B$6,2,FALSE)</f>
        <v>0</v>
      </c>
      <c r="G652" s="318" t="s">
        <v>3051</v>
      </c>
      <c r="H652" s="318" t="s">
        <v>3051</v>
      </c>
      <c r="I652" s="320">
        <f>IF(A652=A651,1,0)</f>
        <v>1</v>
      </c>
      <c r="J652" s="320">
        <f>IF(I652=0,-INT(J651-1),J651)</f>
      </c>
    </row>
    <row r="653" spans="1:10" ht="12.75">
      <c r="A653" s="318" t="s">
        <v>404</v>
      </c>
      <c r="B653" s="318" t="s">
        <v>4351</v>
      </c>
      <c r="C653" s="318" t="s">
        <v>4352</v>
      </c>
      <c r="E653" s="318" t="s">
        <v>362</v>
      </c>
      <c r="F653" s="320">
        <f>VLOOKUP(E653,RUOLO!$A$1:$B$6,2,FALSE)</f>
        <v>0</v>
      </c>
      <c r="G653" s="318" t="s">
        <v>3051</v>
      </c>
      <c r="H653" s="318" t="s">
        <v>3051</v>
      </c>
      <c r="I653" s="320">
        <f>IF(A653=A652,1,0)</f>
        <v>0</v>
      </c>
      <c r="J653" s="320">
        <f>IF(I653=0,-INT(J652-1),J652)</f>
        <v>0</v>
      </c>
    </row>
    <row r="654" spans="1:10" ht="12.75">
      <c r="A654" s="318" t="s">
        <v>408</v>
      </c>
      <c r="B654" s="318" t="s">
        <v>4347</v>
      </c>
      <c r="C654" s="318" t="s">
        <v>4348</v>
      </c>
      <c r="E654" s="318" t="s">
        <v>362</v>
      </c>
      <c r="F654" s="320">
        <f>VLOOKUP(E654,RUOLO!$A$1:$B$6,2,FALSE)</f>
        <v>0</v>
      </c>
      <c r="G654" s="318" t="s">
        <v>3051</v>
      </c>
      <c r="H654" s="318" t="s">
        <v>3051</v>
      </c>
      <c r="I654" s="320">
        <f>IF(A654=A653,1,0)</f>
        <v>0</v>
      </c>
      <c r="J654" s="320">
        <f>IF(I654=0,-INT(J653-1),J653)</f>
        <v>1</v>
      </c>
    </row>
    <row r="655" spans="1:10" ht="12.75">
      <c r="A655" s="318" t="s">
        <v>411</v>
      </c>
      <c r="B655" s="318" t="s">
        <v>4353</v>
      </c>
      <c r="C655" s="318" t="s">
        <v>4354</v>
      </c>
      <c r="E655" s="318" t="s">
        <v>362</v>
      </c>
      <c r="F655" s="320">
        <f>VLOOKUP(E655,RUOLO!$A$1:$B$6,2,FALSE)</f>
        <v>0</v>
      </c>
      <c r="G655" s="318" t="s">
        <v>3051</v>
      </c>
      <c r="H655" s="318" t="s">
        <v>3051</v>
      </c>
      <c r="I655" s="320">
        <f>IF(A655=A654,1,0)</f>
        <v>0</v>
      </c>
      <c r="J655" s="320">
        <f>IF(I655=0,-INT(J654-1),J654)</f>
        <v>0</v>
      </c>
    </row>
    <row r="656" spans="1:10" ht="12.75">
      <c r="A656" s="318" t="s">
        <v>414</v>
      </c>
      <c r="B656" s="318" t="s">
        <v>4349</v>
      </c>
      <c r="C656" s="318" t="s">
        <v>4350</v>
      </c>
      <c r="E656" s="318" t="s">
        <v>362</v>
      </c>
      <c r="F656" s="320">
        <f>VLOOKUP(E656,RUOLO!$A$1:$B$6,2,FALSE)</f>
        <v>0</v>
      </c>
      <c r="G656" s="318" t="s">
        <v>3051</v>
      </c>
      <c r="H656" s="318" t="s">
        <v>3051</v>
      </c>
      <c r="I656" s="320">
        <f>IF(A656=A655,1,0)</f>
        <v>0</v>
      </c>
      <c r="J656" s="320">
        <f>IF(I656=0,-INT(J655-1),J655)</f>
        <v>1</v>
      </c>
    </row>
    <row r="657" spans="2:10" ht="12.75">
      <c r="B657" s="318" t="s">
        <v>4355</v>
      </c>
      <c r="C657" s="318" t="s">
        <v>4356</v>
      </c>
      <c r="E657" s="318" t="s">
        <v>362</v>
      </c>
      <c r="F657" s="320">
        <f>VLOOKUP(E657,RUOLO!$A$1:$B$6,2,FALSE)</f>
        <v>0</v>
      </c>
      <c r="G657" s="318" t="s">
        <v>3051</v>
      </c>
      <c r="H657" s="318" t="s">
        <v>3051</v>
      </c>
      <c r="I657" s="320">
        <f>IF(A657=A656,1,0)</f>
        <v>0</v>
      </c>
      <c r="J657" s="320">
        <f>IF(I657=0,-INT(J656-1),J656)</f>
        <v>0</v>
      </c>
    </row>
    <row r="658" spans="1:10" ht="12.75">
      <c r="A658" s="318" t="s">
        <v>422</v>
      </c>
      <c r="B658" s="318" t="s">
        <v>4357</v>
      </c>
      <c r="C658" s="318" t="s">
        <v>4358</v>
      </c>
      <c r="E658" s="318" t="s">
        <v>362</v>
      </c>
      <c r="F658" s="320">
        <f>VLOOKUP(E658,RUOLO!$A$1:$B$6,2,FALSE)</f>
        <v>0</v>
      </c>
      <c r="G658" s="318" t="s">
        <v>3051</v>
      </c>
      <c r="H658" s="318" t="s">
        <v>3051</v>
      </c>
      <c r="I658" s="320">
        <f>IF(A658=A657,1,0)</f>
        <v>0</v>
      </c>
      <c r="J658" s="320">
        <f>IF(I658=0,-INT(J657-1),J657)</f>
        <v>1</v>
      </c>
    </row>
    <row r="659" spans="1:10" ht="12.75">
      <c r="A659" s="318" t="s">
        <v>422</v>
      </c>
      <c r="B659" s="318" t="s">
        <v>4359</v>
      </c>
      <c r="C659" s="318" t="s">
        <v>4360</v>
      </c>
      <c r="E659" s="318" t="s">
        <v>362</v>
      </c>
      <c r="F659" s="320">
        <f>VLOOKUP(E659,RUOLO!$A$1:$B$6,2,FALSE)</f>
        <v>0</v>
      </c>
      <c r="G659" s="318" t="s">
        <v>3056</v>
      </c>
      <c r="I659" s="320">
        <f>IF(A659=A658,1,0)</f>
        <v>1</v>
      </c>
      <c r="J659" s="320">
        <f>IF(I659=0,-INT(J658-1),J658)</f>
      </c>
    </row>
    <row r="660" spans="1:10" ht="12.75">
      <c r="A660" s="318" t="s">
        <v>422</v>
      </c>
      <c r="B660" s="318" t="s">
        <v>4361</v>
      </c>
      <c r="C660" s="318" t="s">
        <v>4362</v>
      </c>
      <c r="E660" s="318" t="s">
        <v>362</v>
      </c>
      <c r="F660" s="320">
        <f>VLOOKUP(E660,RUOLO!$A$1:$B$6,2,FALSE)</f>
        <v>0</v>
      </c>
      <c r="G660" s="318" t="s">
        <v>3056</v>
      </c>
      <c r="I660" s="320">
        <f>IF(A660=A659,1,0)</f>
        <v>1</v>
      </c>
      <c r="J660" s="320">
        <f>IF(I660=0,-INT(J659-1),J659)</f>
      </c>
    </row>
    <row r="661" spans="2:10" ht="12.75">
      <c r="B661" s="318" t="s">
        <v>4355</v>
      </c>
      <c r="C661" s="318" t="s">
        <v>4356</v>
      </c>
      <c r="E661" s="318" t="s">
        <v>362</v>
      </c>
      <c r="F661" s="320">
        <f>VLOOKUP(E661,RUOLO!$A$1:$B$6,2,FALSE)</f>
        <v>0</v>
      </c>
      <c r="G661" s="318" t="s">
        <v>3051</v>
      </c>
      <c r="H661" s="318" t="s">
        <v>3051</v>
      </c>
      <c r="I661" s="320">
        <f>IF(A661=A660,1,0)</f>
        <v>0</v>
      </c>
      <c r="J661" s="320">
        <f>IF(I661=0,-INT(J660-1),J660)</f>
        <v>0</v>
      </c>
    </row>
    <row r="662" spans="1:10" ht="12.75">
      <c r="A662" s="318" t="s">
        <v>42</v>
      </c>
      <c r="B662" s="318" t="s">
        <v>3071</v>
      </c>
      <c r="C662" s="318" t="s">
        <v>4363</v>
      </c>
      <c r="E662" s="318" t="s">
        <v>362</v>
      </c>
      <c r="F662" s="320">
        <f>VLOOKUP(E662,RUOLO!$A$1:$B$6,2,FALSE)</f>
        <v>0</v>
      </c>
      <c r="G662" s="318" t="s">
        <v>3051</v>
      </c>
      <c r="H662" s="318" t="s">
        <v>3051</v>
      </c>
      <c r="I662" s="320">
        <f>IF(A662=A661,1,0)</f>
        <v>0</v>
      </c>
      <c r="J662" s="320">
        <f>IF(I662=0,-INT(J661-1),J661)</f>
        <v>1</v>
      </c>
    </row>
    <row r="663" spans="1:10" ht="12.75">
      <c r="A663" s="318" t="s">
        <v>435</v>
      </c>
      <c r="B663" s="318" t="s">
        <v>4364</v>
      </c>
      <c r="C663" s="318" t="s">
        <v>4365</v>
      </c>
      <c r="E663" s="318" t="s">
        <v>362</v>
      </c>
      <c r="F663" s="320">
        <f>VLOOKUP(E663,RUOLO!$A$1:$B$6,2,FALSE)</f>
        <v>0</v>
      </c>
      <c r="G663" s="318" t="s">
        <v>3051</v>
      </c>
      <c r="H663" s="318" t="s">
        <v>3051</v>
      </c>
      <c r="I663" s="320">
        <f>IF(A663=A662,1,0)</f>
        <v>0</v>
      </c>
      <c r="J663" s="320">
        <f>IF(I663=0,-INT(J662-1),J662)</f>
        <v>0</v>
      </c>
    </row>
    <row r="664" spans="1:10" ht="12.75">
      <c r="A664" s="318" t="s">
        <v>435</v>
      </c>
      <c r="B664" s="318" t="s">
        <v>4366</v>
      </c>
      <c r="C664" s="318" t="s">
        <v>4367</v>
      </c>
      <c r="E664" s="318" t="s">
        <v>362</v>
      </c>
      <c r="F664" s="320">
        <f>VLOOKUP(E664,RUOLO!$A$1:$B$6,2,FALSE)</f>
        <v>0</v>
      </c>
      <c r="G664" s="318" t="s">
        <v>3051</v>
      </c>
      <c r="H664" s="318" t="s">
        <v>3056</v>
      </c>
      <c r="I664" s="320">
        <f>IF(A664=A663,1,0)</f>
        <v>1</v>
      </c>
      <c r="J664" s="320">
        <f>IF(I664=0,-INT(J663-1),J663)</f>
      </c>
    </row>
    <row r="665" spans="1:10" ht="12.75">
      <c r="A665" s="318" t="s">
        <v>435</v>
      </c>
      <c r="B665" s="318" t="s">
        <v>4368</v>
      </c>
      <c r="C665" s="318" t="s">
        <v>4369</v>
      </c>
      <c r="E665" s="318" t="s">
        <v>362</v>
      </c>
      <c r="F665" s="320">
        <f>VLOOKUP(E665,RUOLO!$A$1:$B$6,2,FALSE)</f>
        <v>0</v>
      </c>
      <c r="G665" s="318" t="s">
        <v>3056</v>
      </c>
      <c r="I665" s="320">
        <f>IF(A665=A664,1,0)</f>
        <v>1</v>
      </c>
      <c r="J665" s="320">
        <f>IF(I665=0,-INT(J664-1),J664)</f>
      </c>
    </row>
    <row r="666" spans="1:10" ht="12.75">
      <c r="A666" s="318" t="s">
        <v>435</v>
      </c>
      <c r="B666" s="318" t="s">
        <v>4370</v>
      </c>
      <c r="C666" s="318" t="s">
        <v>4371</v>
      </c>
      <c r="E666" s="318" t="s">
        <v>362</v>
      </c>
      <c r="F666" s="320">
        <f>VLOOKUP(E666,RUOLO!$A$1:$B$6,2,FALSE)</f>
        <v>0</v>
      </c>
      <c r="G666" s="318" t="s">
        <v>3056</v>
      </c>
      <c r="I666" s="320">
        <f>IF(A666=A665,1,0)</f>
        <v>1</v>
      </c>
      <c r="J666" s="320">
        <f>IF(I666=0,-INT(J665-1),J665)</f>
      </c>
    </row>
    <row r="667" spans="1:10" ht="12.75">
      <c r="A667" s="318" t="s">
        <v>435</v>
      </c>
      <c r="B667" s="318" t="s">
        <v>4372</v>
      </c>
      <c r="C667" s="318" t="s">
        <v>4373</v>
      </c>
      <c r="E667" s="318" t="s">
        <v>362</v>
      </c>
      <c r="F667" s="320">
        <f>VLOOKUP(E667,RUOLO!$A$1:$B$6,2,FALSE)</f>
        <v>0</v>
      </c>
      <c r="G667" s="318" t="s">
        <v>3056</v>
      </c>
      <c r="I667" s="320">
        <f>IF(A667=A666,1,0)</f>
        <v>1</v>
      </c>
      <c r="J667" s="320">
        <f>IF(I667=0,-INT(J666-1),J666)</f>
      </c>
    </row>
    <row r="668" spans="1:10" ht="12.75">
      <c r="A668" s="318" t="s">
        <v>435</v>
      </c>
      <c r="B668" s="318" t="s">
        <v>4374</v>
      </c>
      <c r="C668" s="318" t="s">
        <v>4375</v>
      </c>
      <c r="E668" s="318" t="s">
        <v>362</v>
      </c>
      <c r="F668" s="320">
        <f>VLOOKUP(E668,RUOLO!$A$1:$B$6,2,FALSE)</f>
        <v>0</v>
      </c>
      <c r="G668" s="318" t="s">
        <v>3056</v>
      </c>
      <c r="I668" s="320">
        <f>IF(A668=A667,1,0)</f>
        <v>1</v>
      </c>
      <c r="J668" s="320">
        <f>IF(I668=0,-INT(J667-1),J667)</f>
      </c>
    </row>
    <row r="669" spans="1:10" ht="12.75">
      <c r="A669" s="318" t="s">
        <v>443</v>
      </c>
      <c r="B669" s="318" t="s">
        <v>3092</v>
      </c>
      <c r="C669" s="318" t="s">
        <v>4304</v>
      </c>
      <c r="E669" s="318" t="s">
        <v>362</v>
      </c>
      <c r="F669" s="320">
        <f>VLOOKUP(E669,RUOLO!$A$1:$B$6,2,FALSE)</f>
        <v>0</v>
      </c>
      <c r="G669" s="318" t="s">
        <v>3051</v>
      </c>
      <c r="H669" s="318" t="s">
        <v>3051</v>
      </c>
      <c r="I669" s="320">
        <f>IF(A669=A668,1,0)</f>
        <v>0</v>
      </c>
      <c r="J669" s="320">
        <f>IF(I669=0,-INT(J668-1),J668)</f>
        <v>1</v>
      </c>
    </row>
    <row r="670" spans="1:10" ht="12.75">
      <c r="A670" s="318" t="s">
        <v>443</v>
      </c>
      <c r="B670" s="318" t="s">
        <v>3721</v>
      </c>
      <c r="C670" s="318" t="s">
        <v>4376</v>
      </c>
      <c r="E670" s="318" t="s">
        <v>362</v>
      </c>
      <c r="F670" s="320">
        <f>VLOOKUP(E670,RUOLO!$A$1:$B$6,2,FALSE)</f>
        <v>0</v>
      </c>
      <c r="G670" s="318" t="s">
        <v>3056</v>
      </c>
      <c r="I670" s="320">
        <f>IF(A670=A669,1,0)</f>
        <v>1</v>
      </c>
      <c r="J670" s="320">
        <f>IF(I670=0,-INT(J669-1),J669)</f>
      </c>
    </row>
    <row r="671" spans="1:10" ht="12.75">
      <c r="A671" s="318" t="s">
        <v>443</v>
      </c>
      <c r="B671" s="318" t="s">
        <v>4377</v>
      </c>
      <c r="C671" s="318" t="s">
        <v>4378</v>
      </c>
      <c r="E671" s="318" t="s">
        <v>362</v>
      </c>
      <c r="F671" s="320">
        <f>VLOOKUP(E671,RUOLO!$A$1:$B$6,2,FALSE)</f>
        <v>0</v>
      </c>
      <c r="G671" s="318" t="s">
        <v>3056</v>
      </c>
      <c r="I671" s="320">
        <f>IF(A671=A670,1,0)</f>
        <v>1</v>
      </c>
      <c r="J671" s="320">
        <f>IF(I671=0,-INT(J670-1),J670)</f>
      </c>
    </row>
    <row r="672" spans="1:10" ht="12.75">
      <c r="A672" s="318" t="s">
        <v>443</v>
      </c>
      <c r="B672" s="318" t="s">
        <v>3069</v>
      </c>
      <c r="C672" s="318" t="s">
        <v>4379</v>
      </c>
      <c r="E672" s="318" t="s">
        <v>362</v>
      </c>
      <c r="F672" s="320">
        <f>VLOOKUP(E672,RUOLO!$A$1:$B$6,2,FALSE)</f>
        <v>0</v>
      </c>
      <c r="G672" s="318" t="s">
        <v>3056</v>
      </c>
      <c r="I672" s="320">
        <f>IF(A672=A671,1,0)</f>
        <v>1</v>
      </c>
      <c r="J672" s="320">
        <f>IF(I672=0,-INT(J671-1),J671)</f>
      </c>
    </row>
    <row r="673" spans="1:10" ht="12.75">
      <c r="A673" s="318" t="s">
        <v>443</v>
      </c>
      <c r="B673" s="318" t="s">
        <v>4380</v>
      </c>
      <c r="C673" s="318" t="s">
        <v>4381</v>
      </c>
      <c r="E673" s="318" t="s">
        <v>362</v>
      </c>
      <c r="F673" s="320">
        <f>VLOOKUP(E673,RUOLO!$A$1:$B$6,2,FALSE)</f>
        <v>0</v>
      </c>
      <c r="G673" s="318" t="s">
        <v>3056</v>
      </c>
      <c r="I673" s="320">
        <f>IF(A673=A672,1,0)</f>
        <v>1</v>
      </c>
      <c r="J673" s="320">
        <f>IF(I673=0,-INT(J672-1),J672)</f>
      </c>
    </row>
    <row r="674" spans="1:10" ht="12.75">
      <c r="A674" s="323" t="s">
        <v>450</v>
      </c>
      <c r="B674" s="318" t="s">
        <v>4382</v>
      </c>
      <c r="C674" s="318" t="s">
        <v>4383</v>
      </c>
      <c r="E674" s="318" t="s">
        <v>362</v>
      </c>
      <c r="F674" s="320">
        <f>VLOOKUP(E674,RUOLO!$A$1:$B$6,2,FALSE)</f>
        <v>0</v>
      </c>
      <c r="G674" s="318" t="s">
        <v>3051</v>
      </c>
      <c r="H674" s="318" t="s">
        <v>3051</v>
      </c>
      <c r="I674" s="320">
        <f>IF(A674=A673,1,0)</f>
        <v>0</v>
      </c>
      <c r="J674" s="320">
        <f>IF(I674=0,-INT(J673-1),J673)</f>
        <v>0</v>
      </c>
    </row>
    <row r="675" spans="1:10" ht="12.75">
      <c r="A675" s="318" t="s">
        <v>454</v>
      </c>
      <c r="B675" s="318" t="s">
        <v>4384</v>
      </c>
      <c r="C675" s="318" t="s">
        <v>4385</v>
      </c>
      <c r="E675" s="318" t="s">
        <v>362</v>
      </c>
      <c r="F675" s="320">
        <f>VLOOKUP(E675,RUOLO!$A$1:$B$6,2,FALSE)</f>
        <v>0</v>
      </c>
      <c r="G675" s="318" t="s">
        <v>3051</v>
      </c>
      <c r="H675" s="318" t="s">
        <v>3051</v>
      </c>
      <c r="I675" s="320">
        <f>IF(A675=A674,1,0)</f>
        <v>0</v>
      </c>
      <c r="J675" s="320">
        <f>IF(I675=0,-INT(J674-1),J674)</f>
        <v>1</v>
      </c>
    </row>
    <row r="676" spans="1:10" ht="12.75">
      <c r="A676" s="318" t="s">
        <v>459</v>
      </c>
      <c r="B676" s="318" t="s">
        <v>4305</v>
      </c>
      <c r="C676" s="318" t="s">
        <v>4306</v>
      </c>
      <c r="E676" s="318" t="s">
        <v>362</v>
      </c>
      <c r="F676" s="320">
        <f>VLOOKUP(E676,RUOLO!$A$1:$B$6,2,FALSE)</f>
        <v>0</v>
      </c>
      <c r="G676" s="318" t="s">
        <v>3051</v>
      </c>
      <c r="H676" s="318" t="s">
        <v>3051</v>
      </c>
      <c r="I676" s="320">
        <f>IF(A676=A675,1,0)</f>
        <v>0</v>
      </c>
      <c r="J676" s="320">
        <f>IF(I676=0,-INT(J675-1),J675)</f>
        <v>0</v>
      </c>
    </row>
    <row r="677" spans="1:10" ht="12.75">
      <c r="A677" s="318" t="s">
        <v>459</v>
      </c>
      <c r="B677" s="318" t="s">
        <v>4386</v>
      </c>
      <c r="C677" s="318" t="s">
        <v>4387</v>
      </c>
      <c r="E677" s="318" t="s">
        <v>362</v>
      </c>
      <c r="F677" s="320">
        <f>VLOOKUP(E677,RUOLO!$A$1:$B$6,2,FALSE)</f>
        <v>0</v>
      </c>
      <c r="G677" s="318" t="s">
        <v>3056</v>
      </c>
      <c r="I677" s="320">
        <f>IF(A677=A676,1,0)</f>
        <v>1</v>
      </c>
      <c r="J677" s="320">
        <f>IF(I677=0,-INT(J676-1),J676)</f>
      </c>
    </row>
    <row r="678" spans="1:10" ht="12.75">
      <c r="A678" s="318" t="s">
        <v>459</v>
      </c>
      <c r="B678" s="318" t="s">
        <v>4388</v>
      </c>
      <c r="C678" s="318" t="s">
        <v>4389</v>
      </c>
      <c r="E678" s="318" t="s">
        <v>362</v>
      </c>
      <c r="F678" s="320">
        <f>VLOOKUP(E678,RUOLO!$A$1:$B$6,2,FALSE)</f>
        <v>0</v>
      </c>
      <c r="G678" s="318" t="s">
        <v>3056</v>
      </c>
      <c r="I678" s="320">
        <f>IF(A678=A677,1,0)</f>
        <v>1</v>
      </c>
      <c r="J678" s="320">
        <f>IF(I678=0,-INT(J677-1),J677)</f>
      </c>
    </row>
    <row r="679" spans="1:10" ht="12.75">
      <c r="A679" s="318" t="s">
        <v>463</v>
      </c>
      <c r="B679" s="318" t="s">
        <v>4390</v>
      </c>
      <c r="C679" s="318" t="s">
        <v>4391</v>
      </c>
      <c r="E679" s="318" t="s">
        <v>362</v>
      </c>
      <c r="F679" s="320">
        <f>VLOOKUP(E679,RUOLO!$A$1:$B$6,2,FALSE)</f>
        <v>0</v>
      </c>
      <c r="G679" s="318" t="s">
        <v>3051</v>
      </c>
      <c r="H679" s="318" t="s">
        <v>3051</v>
      </c>
      <c r="I679" s="320">
        <f>IF(A679=A678,1,0)</f>
        <v>0</v>
      </c>
      <c r="J679" s="320">
        <f>IF(I679=0,-INT(J678-1),J678)</f>
        <v>1</v>
      </c>
    </row>
    <row r="680" spans="1:10" ht="12.75">
      <c r="A680" s="318" t="s">
        <v>463</v>
      </c>
      <c r="B680" s="318" t="s">
        <v>4392</v>
      </c>
      <c r="C680" s="318" t="s">
        <v>4393</v>
      </c>
      <c r="E680" s="318" t="s">
        <v>362</v>
      </c>
      <c r="F680" s="320">
        <f>VLOOKUP(E680,RUOLO!$A$1:$B$6,2,FALSE)</f>
        <v>0</v>
      </c>
      <c r="G680" s="318" t="s">
        <v>3056</v>
      </c>
      <c r="I680" s="320">
        <f>IF(A680=A679,1,0)</f>
        <v>1</v>
      </c>
      <c r="J680" s="320">
        <f>IF(I680=0,-INT(J679-1),J679)</f>
      </c>
    </row>
    <row r="681" spans="1:10" ht="12.75">
      <c r="A681" s="318" t="s">
        <v>463</v>
      </c>
      <c r="B681" s="318" t="s">
        <v>4394</v>
      </c>
      <c r="C681" s="318" t="s">
        <v>4395</v>
      </c>
      <c r="E681" s="318" t="s">
        <v>362</v>
      </c>
      <c r="F681" s="320">
        <f>VLOOKUP(E681,RUOLO!$A$1:$B$6,2,FALSE)</f>
        <v>0</v>
      </c>
      <c r="G681" s="318" t="s">
        <v>3056</v>
      </c>
      <c r="I681" s="320">
        <f>IF(A681=A680,1,0)</f>
        <v>1</v>
      </c>
      <c r="J681" s="320">
        <f>IF(I681=0,-INT(J680-1),J680)</f>
      </c>
    </row>
    <row r="682" spans="1:10" ht="12.75">
      <c r="A682" s="318" t="s">
        <v>467</v>
      </c>
      <c r="B682" s="318" t="s">
        <v>4211</v>
      </c>
      <c r="C682" s="318" t="s">
        <v>4212</v>
      </c>
      <c r="E682" s="318" t="s">
        <v>362</v>
      </c>
      <c r="F682" s="320">
        <f>VLOOKUP(E682,RUOLO!$A$1:$B$6,2,FALSE)</f>
        <v>0</v>
      </c>
      <c r="G682" s="318" t="s">
        <v>3051</v>
      </c>
      <c r="H682" s="318" t="s">
        <v>3051</v>
      </c>
      <c r="I682" s="320">
        <f>IF(A682=A681,1,0)</f>
        <v>0</v>
      </c>
      <c r="J682" s="320">
        <f>IF(I682=0,-INT(J681-1),J681)</f>
        <v>0</v>
      </c>
    </row>
    <row r="683" spans="1:10" ht="12.75">
      <c r="A683" s="318" t="s">
        <v>467</v>
      </c>
      <c r="B683" s="318" t="s">
        <v>4396</v>
      </c>
      <c r="C683" s="318" t="s">
        <v>4270</v>
      </c>
      <c r="E683" s="318" t="s">
        <v>362</v>
      </c>
      <c r="F683" s="320">
        <f>VLOOKUP(E683,RUOLO!$A$1:$B$6,2,FALSE)</f>
        <v>0</v>
      </c>
      <c r="G683" s="318" t="s">
        <v>3051</v>
      </c>
      <c r="H683" s="318" t="s">
        <v>3056</v>
      </c>
      <c r="I683" s="320">
        <f>IF(A683=A682,1,0)</f>
        <v>1</v>
      </c>
      <c r="J683" s="320">
        <f>IF(I683=0,-INT(J682-1),J682)</f>
      </c>
    </row>
    <row r="684" spans="1:10" ht="12.75">
      <c r="A684" s="318" t="s">
        <v>467</v>
      </c>
      <c r="B684" s="318" t="s">
        <v>4397</v>
      </c>
      <c r="C684" s="318" t="s">
        <v>4398</v>
      </c>
      <c r="E684" s="318" t="s">
        <v>362</v>
      </c>
      <c r="F684" s="320">
        <f>VLOOKUP(E684,RUOLO!$A$1:$B$6,2,FALSE)</f>
        <v>0</v>
      </c>
      <c r="G684" s="318" t="s">
        <v>3051</v>
      </c>
      <c r="H684" s="318" t="s">
        <v>3056</v>
      </c>
      <c r="I684" s="320">
        <f>IF(A684=A683,1,0)</f>
        <v>1</v>
      </c>
      <c r="J684" s="320">
        <f>IF(I684=0,-INT(J683-1),J683)</f>
      </c>
    </row>
    <row r="685" spans="1:10" ht="12.75">
      <c r="A685" s="318" t="s">
        <v>467</v>
      </c>
      <c r="B685" s="318" t="s">
        <v>4259</v>
      </c>
      <c r="C685" s="318" t="s">
        <v>4276</v>
      </c>
      <c r="E685" s="318" t="s">
        <v>362</v>
      </c>
      <c r="F685" s="320">
        <f>VLOOKUP(E685,RUOLO!$A$1:$B$6,2,FALSE)</f>
        <v>0</v>
      </c>
      <c r="G685" s="318" t="s">
        <v>3051</v>
      </c>
      <c r="H685" s="318" t="s">
        <v>3056</v>
      </c>
      <c r="I685" s="320">
        <f>IF(A685=A684,1,0)</f>
        <v>1</v>
      </c>
      <c r="J685" s="320">
        <f>IF(I685=0,-INT(J684-1),J684)</f>
      </c>
    </row>
    <row r="686" spans="1:10" ht="12.75">
      <c r="A686" s="318" t="s">
        <v>467</v>
      </c>
      <c r="B686" s="318" t="s">
        <v>4399</v>
      </c>
      <c r="C686" s="318" t="s">
        <v>4400</v>
      </c>
      <c r="E686" s="318" t="s">
        <v>362</v>
      </c>
      <c r="F686" s="320">
        <f>VLOOKUP(E686,RUOLO!$A$1:$B$6,2,FALSE)</f>
        <v>0</v>
      </c>
      <c r="G686" s="318" t="s">
        <v>3051</v>
      </c>
      <c r="H686" s="318" t="s">
        <v>3056</v>
      </c>
      <c r="I686" s="320">
        <f>IF(A686=A685,1,0)</f>
        <v>1</v>
      </c>
      <c r="J686" s="320">
        <f>IF(I686=0,-INT(J685-1),J685)</f>
      </c>
    </row>
    <row r="687" spans="1:10" ht="12.75">
      <c r="A687" s="318" t="s">
        <v>4401</v>
      </c>
      <c r="B687" s="318" t="s">
        <v>4211</v>
      </c>
      <c r="C687" s="318" t="s">
        <v>4212</v>
      </c>
      <c r="E687" s="318" t="s">
        <v>362</v>
      </c>
      <c r="F687" s="320">
        <f>VLOOKUP(E687,RUOLO!$A$1:$B$6,2,FALSE)</f>
        <v>0</v>
      </c>
      <c r="G687" s="318" t="s">
        <v>3051</v>
      </c>
      <c r="H687" s="318" t="s">
        <v>3051</v>
      </c>
      <c r="I687" s="320">
        <f>IF(A687=A686,1,0)</f>
        <v>0</v>
      </c>
      <c r="J687" s="320">
        <f>IF(I687=0,-INT(J686-1),J686)</f>
        <v>1</v>
      </c>
    </row>
    <row r="688" spans="1:10" ht="12.75">
      <c r="A688" s="318" t="s">
        <v>4401</v>
      </c>
      <c r="B688" s="318" t="s">
        <v>4259</v>
      </c>
      <c r="C688" s="318" t="s">
        <v>4276</v>
      </c>
      <c r="E688" s="318" t="s">
        <v>362</v>
      </c>
      <c r="F688" s="320">
        <f>VLOOKUP(E688,RUOLO!$A$1:$B$6,2,FALSE)</f>
        <v>0</v>
      </c>
      <c r="G688" s="318" t="s">
        <v>3051</v>
      </c>
      <c r="H688" s="318" t="s">
        <v>3056</v>
      </c>
      <c r="I688" s="320">
        <f>IF(A688=A687,1,0)</f>
        <v>1</v>
      </c>
      <c r="J688" s="320">
        <f>IF(I688=0,-INT(J687-1),J687)</f>
      </c>
    </row>
    <row r="689" spans="1:10" ht="12.75">
      <c r="A689" s="318" t="s">
        <v>4401</v>
      </c>
      <c r="B689" s="318" t="s">
        <v>4402</v>
      </c>
      <c r="C689" s="318" t="s">
        <v>4403</v>
      </c>
      <c r="E689" s="318" t="s">
        <v>362</v>
      </c>
      <c r="F689" s="320">
        <f>VLOOKUP(E689,RUOLO!$A$1:$B$6,2,FALSE)</f>
        <v>0</v>
      </c>
      <c r="G689" s="318" t="s">
        <v>3051</v>
      </c>
      <c r="H689" s="318" t="s">
        <v>3056</v>
      </c>
      <c r="I689" s="320">
        <f>IF(A689=A688,1,0)</f>
        <v>1</v>
      </c>
      <c r="J689" s="320">
        <f>IF(I689=0,-INT(J688-1),J688)</f>
      </c>
    </row>
    <row r="690" spans="1:10" ht="12.75">
      <c r="A690" s="318" t="s">
        <v>480</v>
      </c>
      <c r="B690" s="318" t="s">
        <v>4404</v>
      </c>
      <c r="C690" s="318" t="s">
        <v>4405</v>
      </c>
      <c r="E690" s="318" t="s">
        <v>362</v>
      </c>
      <c r="F690" s="320">
        <f>VLOOKUP(E690,RUOLO!$A$1:$B$6,2,FALSE)</f>
        <v>0</v>
      </c>
      <c r="G690" s="318" t="s">
        <v>3051</v>
      </c>
      <c r="H690" s="318" t="s">
        <v>3051</v>
      </c>
      <c r="I690" s="320">
        <f>IF(A690=A689,1,0)</f>
        <v>0</v>
      </c>
      <c r="J690" s="320">
        <f>IF(I690=0,-INT(J689-1),J689)</f>
        <v>0</v>
      </c>
    </row>
    <row r="691" spans="1:10" ht="12.75">
      <c r="A691" s="318" t="s">
        <v>483</v>
      </c>
      <c r="B691" s="318" t="s">
        <v>4406</v>
      </c>
      <c r="C691" s="318" t="s">
        <v>4407</v>
      </c>
      <c r="E691" s="318" t="s">
        <v>362</v>
      </c>
      <c r="F691" s="320">
        <f>VLOOKUP(E691,RUOLO!$A$1:$B$6,2,FALSE)</f>
        <v>0</v>
      </c>
      <c r="G691" s="318" t="s">
        <v>3051</v>
      </c>
      <c r="H691" s="318" t="s">
        <v>3051</v>
      </c>
      <c r="I691" s="320">
        <f>IF(A691=A690,1,0)</f>
        <v>0</v>
      </c>
      <c r="J691" s="320">
        <f>IF(I691=0,-INT(J690-1),J690)</f>
        <v>1</v>
      </c>
    </row>
    <row r="692" spans="1:10" s="327" customFormat="1" ht="12.75" customHeight="1">
      <c r="A692" s="324" t="s">
        <v>489</v>
      </c>
      <c r="B692" s="324" t="s">
        <v>4408</v>
      </c>
      <c r="C692" s="324" t="s">
        <v>4409</v>
      </c>
      <c r="D692" s="325"/>
      <c r="E692" s="324" t="s">
        <v>362</v>
      </c>
      <c r="F692" s="326">
        <f>VLOOKUP(E692,RUOLO!$A$1:$B$6,2,0)</f>
        <v>0</v>
      </c>
      <c r="G692" s="324" t="s">
        <v>3051</v>
      </c>
      <c r="H692" s="318" t="s">
        <v>3051</v>
      </c>
      <c r="I692" s="326">
        <f>IF(A692=A691,1,0)</f>
        <v>0</v>
      </c>
      <c r="J692" s="326">
        <f>IF(I692=0,-INT(J691-1),J691)</f>
        <v>0</v>
      </c>
    </row>
    <row r="693" spans="1:10" s="327" customFormat="1" ht="12" customHeight="1">
      <c r="A693" s="324" t="s">
        <v>498</v>
      </c>
      <c r="B693" s="324" t="s">
        <v>4410</v>
      </c>
      <c r="C693" s="324" t="s">
        <v>4411</v>
      </c>
      <c r="D693" s="325"/>
      <c r="E693" s="324" t="s">
        <v>362</v>
      </c>
      <c r="F693" s="326">
        <f>VLOOKUP(E693,RUOLO!$A$1:$B$6,2,0)</f>
        <v>0</v>
      </c>
      <c r="G693" s="324" t="s">
        <v>3051</v>
      </c>
      <c r="H693" s="318" t="s">
        <v>3051</v>
      </c>
      <c r="I693" s="326">
        <f>IF(A693=A692,1,0)</f>
        <v>0</v>
      </c>
      <c r="J693" s="326">
        <f>IF(I693=0,-INT(J692-1),J692)</f>
        <v>1</v>
      </c>
    </row>
    <row r="694" spans="1:10" s="327" customFormat="1" ht="12" customHeight="1">
      <c r="A694" s="328" t="s">
        <v>503</v>
      </c>
      <c r="B694" s="324" t="s">
        <v>4412</v>
      </c>
      <c r="C694" s="324" t="s">
        <v>4413</v>
      </c>
      <c r="D694" s="325"/>
      <c r="E694" s="324" t="s">
        <v>362</v>
      </c>
      <c r="F694" s="326">
        <f>VLOOKUP(E694,RUOLO!$A$1:$B$6,2,0)</f>
        <v>0</v>
      </c>
      <c r="G694" s="324" t="s">
        <v>3051</v>
      </c>
      <c r="H694" s="318" t="s">
        <v>3051</v>
      </c>
      <c r="I694" s="326">
        <f>IF(A694=A693,1,0)</f>
        <v>0</v>
      </c>
      <c r="J694" s="326">
        <f>IF(I694=0,-INT(J693-1),J693)</f>
        <v>0</v>
      </c>
    </row>
    <row r="695" spans="1:10" s="327" customFormat="1" ht="12" customHeight="1">
      <c r="A695" s="324" t="s">
        <v>511</v>
      </c>
      <c r="B695" s="324" t="s">
        <v>4414</v>
      </c>
      <c r="C695" s="324" t="s">
        <v>4415</v>
      </c>
      <c r="D695" s="325"/>
      <c r="E695" s="324" t="s">
        <v>362</v>
      </c>
      <c r="F695" s="326">
        <f>VLOOKUP(E695,RUOLO!$A$1:$B$6,2,0)</f>
        <v>0</v>
      </c>
      <c r="G695" s="324" t="s">
        <v>3051</v>
      </c>
      <c r="H695" s="324" t="s">
        <v>3051</v>
      </c>
      <c r="I695" s="326">
        <f>IF(A695=A694,1,0)</f>
        <v>0</v>
      </c>
      <c r="J695" s="326">
        <f>IF(I695=0,-INT(J694-1),J694)</f>
        <v>1</v>
      </c>
    </row>
    <row r="696" spans="1:10" s="327" customFormat="1" ht="12" customHeight="1">
      <c r="A696" s="324" t="s">
        <v>521</v>
      </c>
      <c r="B696" s="324" t="s">
        <v>4416</v>
      </c>
      <c r="C696" s="324" t="s">
        <v>4417</v>
      </c>
      <c r="D696" s="325"/>
      <c r="E696" s="324" t="s">
        <v>362</v>
      </c>
      <c r="F696" s="326">
        <f>VLOOKUP(E696,RUOLO!$A$1:$B$6,2,0)</f>
        <v>0</v>
      </c>
      <c r="G696" s="324" t="s">
        <v>3051</v>
      </c>
      <c r="H696" s="324" t="s">
        <v>3051</v>
      </c>
      <c r="I696" s="326">
        <f>IF(A696=A695,1,0)</f>
        <v>0</v>
      </c>
      <c r="J696" s="326">
        <f>IF(I696=0,-INT(J695-1),J695)</f>
        <v>0</v>
      </c>
    </row>
    <row r="697" spans="1:10" s="327" customFormat="1" ht="12" customHeight="1">
      <c r="A697" s="324" t="s">
        <v>529</v>
      </c>
      <c r="B697" s="328" t="s">
        <v>4418</v>
      </c>
      <c r="C697" s="324" t="s">
        <v>4419</v>
      </c>
      <c r="D697" s="325"/>
      <c r="E697" s="324" t="s">
        <v>362</v>
      </c>
      <c r="F697" s="326">
        <f>VLOOKUP(E697,RUOLO!$A$1:$B$6,2,0)</f>
        <v>0</v>
      </c>
      <c r="G697" s="324" t="s">
        <v>3051</v>
      </c>
      <c r="H697" s="324" t="s">
        <v>3051</v>
      </c>
      <c r="I697" s="326">
        <f>IF(A697=A696,1,0)</f>
        <v>0</v>
      </c>
      <c r="J697" s="326">
        <f>IF(I697=0,-INT(J696-1),J696)</f>
        <v>1</v>
      </c>
    </row>
    <row r="698" spans="1:10" ht="12.75" customHeight="1">
      <c r="A698" s="324" t="s">
        <v>537</v>
      </c>
      <c r="B698" s="318" t="s">
        <v>4420</v>
      </c>
      <c r="C698" s="318" t="s">
        <v>4421</v>
      </c>
      <c r="E698" s="318" t="s">
        <v>362</v>
      </c>
      <c r="F698" s="320">
        <f>VLOOKUP(E698,RUOLO!$A$1:$B$6,2,FALSE)</f>
        <v>0</v>
      </c>
      <c r="G698" s="318" t="s">
        <v>3051</v>
      </c>
      <c r="H698" s="318" t="s">
        <v>3051</v>
      </c>
      <c r="I698" s="320">
        <f>IF(A698=A697,1,0)</f>
        <v>0</v>
      </c>
      <c r="J698" s="320">
        <f>IF(I698=0,-INT(J697-1),J697)</f>
        <v>0</v>
      </c>
    </row>
    <row r="699" spans="1:10" ht="12.75" customHeight="1">
      <c r="A699" s="318" t="s">
        <v>544</v>
      </c>
      <c r="B699" s="318" t="s">
        <v>4422</v>
      </c>
      <c r="C699" s="318" t="s">
        <v>4423</v>
      </c>
      <c r="E699" s="318" t="s">
        <v>362</v>
      </c>
      <c r="F699" s="320">
        <f>VLOOKUP(E699,RUOLO!$A$1:$B$6,2,FALSE)</f>
        <v>0</v>
      </c>
      <c r="G699" s="318" t="s">
        <v>3051</v>
      </c>
      <c r="H699" s="318" t="s">
        <v>3051</v>
      </c>
      <c r="I699" s="320">
        <f>IF(A699=A698,1,0)</f>
        <v>0</v>
      </c>
      <c r="J699" s="320">
        <f>IF(I699=0,-INT(J698-1),J698)</f>
        <v>1</v>
      </c>
    </row>
    <row r="700" spans="1:10" ht="12.75" customHeight="1">
      <c r="A700" s="318" t="s">
        <v>544</v>
      </c>
      <c r="B700" s="318" t="s">
        <v>4424</v>
      </c>
      <c r="C700" s="318" t="s">
        <v>4425</v>
      </c>
      <c r="E700" s="318" t="s">
        <v>362</v>
      </c>
      <c r="F700" s="320">
        <f>VLOOKUP(E700,RUOLO!$A$1:$B$6,2,FALSE)</f>
        <v>0</v>
      </c>
      <c r="G700" s="318" t="s">
        <v>3056</v>
      </c>
      <c r="I700" s="320">
        <f>IF(A700=A699,1,0)</f>
        <v>1</v>
      </c>
      <c r="J700" s="320">
        <f>IF(I700=0,-INT(J699-1),J699)</f>
      </c>
    </row>
    <row r="701" spans="1:10" ht="12.75" customHeight="1">
      <c r="A701" s="318" t="s">
        <v>544</v>
      </c>
      <c r="B701" s="318" t="s">
        <v>4426</v>
      </c>
      <c r="C701" s="318" t="s">
        <v>4427</v>
      </c>
      <c r="E701" s="318" t="s">
        <v>362</v>
      </c>
      <c r="F701" s="320">
        <f>VLOOKUP(E701,RUOLO!$A$1:$B$6,2,FALSE)</f>
        <v>0</v>
      </c>
      <c r="G701" s="318" t="s">
        <v>3056</v>
      </c>
      <c r="I701" s="320">
        <f>IF(A701=A700,1,0)</f>
        <v>1</v>
      </c>
      <c r="J701" s="320">
        <f>IF(I701=0,-INT(J700-1),J700)</f>
      </c>
    </row>
    <row r="702" spans="1:10" ht="12.75" customHeight="1">
      <c r="A702" s="318" t="s">
        <v>544</v>
      </c>
      <c r="B702" s="318" t="s">
        <v>4428</v>
      </c>
      <c r="C702" s="318" t="s">
        <v>4429</v>
      </c>
      <c r="E702" s="318" t="s">
        <v>362</v>
      </c>
      <c r="F702" s="320">
        <f>VLOOKUP(E702,RUOLO!$A$1:$B$6,2,FALSE)</f>
        <v>0</v>
      </c>
      <c r="G702" s="318" t="s">
        <v>3056</v>
      </c>
      <c r="I702" s="320">
        <f>IF(A702=A701,1,0)</f>
        <v>1</v>
      </c>
      <c r="J702" s="320">
        <f>IF(I702=0,-INT(J701-1),J701)</f>
      </c>
    </row>
    <row r="703" spans="1:10" ht="12.75" customHeight="1">
      <c r="A703" s="318" t="s">
        <v>544</v>
      </c>
      <c r="B703" s="318" t="s">
        <v>4430</v>
      </c>
      <c r="C703" s="318" t="s">
        <v>4431</v>
      </c>
      <c r="E703" s="318" t="s">
        <v>362</v>
      </c>
      <c r="F703" s="320">
        <f>VLOOKUP(E703,RUOLO!$A$1:$B$6,2,FALSE)</f>
        <v>0</v>
      </c>
      <c r="G703" s="318" t="s">
        <v>3056</v>
      </c>
      <c r="I703" s="320">
        <f>IF(A703=A702,1,0)</f>
        <v>1</v>
      </c>
      <c r="J703" s="320">
        <f>IF(I703=0,-INT(J702-1),J702)</f>
      </c>
    </row>
    <row r="704" spans="1:10" ht="12.75" customHeight="1">
      <c r="A704" s="318" t="s">
        <v>544</v>
      </c>
      <c r="B704" s="318" t="s">
        <v>4432</v>
      </c>
      <c r="C704" s="318" t="s">
        <v>4433</v>
      </c>
      <c r="E704" s="318" t="s">
        <v>362</v>
      </c>
      <c r="F704" s="320">
        <f>VLOOKUP(E704,RUOLO!$A$1:$B$6,2,FALSE)</f>
        <v>0</v>
      </c>
      <c r="G704" s="318" t="s">
        <v>3056</v>
      </c>
      <c r="I704" s="320">
        <f>IF(A704=A703,1,0)</f>
        <v>1</v>
      </c>
      <c r="J704" s="320">
        <f>IF(I704=0,-INT(J703-1),J703)</f>
      </c>
    </row>
    <row r="705" spans="1:10" ht="12.75" customHeight="1">
      <c r="A705" s="318" t="s">
        <v>544</v>
      </c>
      <c r="B705" s="318" t="s">
        <v>4434</v>
      </c>
      <c r="C705" s="318" t="s">
        <v>4435</v>
      </c>
      <c r="E705" s="318" t="s">
        <v>362</v>
      </c>
      <c r="F705" s="320">
        <f>VLOOKUP(E705,RUOLO!$A$1:$B$6,2,FALSE)</f>
        <v>0</v>
      </c>
      <c r="G705" s="318" t="s">
        <v>3056</v>
      </c>
      <c r="I705" s="320">
        <f>IF(A705=A704,1,0)</f>
        <v>1</v>
      </c>
      <c r="J705" s="320">
        <f>IF(I705=0,-INT(J704-1),J704)</f>
      </c>
    </row>
    <row r="706" spans="1:10" ht="12.75" customHeight="1">
      <c r="A706" s="318" t="s">
        <v>544</v>
      </c>
      <c r="B706" s="318" t="s">
        <v>4436</v>
      </c>
      <c r="C706" s="318" t="s">
        <v>4437</v>
      </c>
      <c r="E706" s="318" t="s">
        <v>362</v>
      </c>
      <c r="F706" s="320">
        <f>VLOOKUP(E706,RUOLO!$A$1:$B$6,2,FALSE)</f>
        <v>0</v>
      </c>
      <c r="G706" s="318" t="s">
        <v>3056</v>
      </c>
      <c r="I706" s="320">
        <f>IF(A706=A705,1,0)</f>
        <v>1</v>
      </c>
      <c r="J706" s="320">
        <f>IF(I706=0,-INT(J705-1),J705)</f>
      </c>
    </row>
    <row r="707" spans="1:10" ht="12.75" customHeight="1">
      <c r="A707" s="318" t="s">
        <v>544</v>
      </c>
      <c r="B707" s="318" t="s">
        <v>4438</v>
      </c>
      <c r="C707" s="318" t="s">
        <v>4439</v>
      </c>
      <c r="E707" s="318" t="s">
        <v>362</v>
      </c>
      <c r="F707" s="320">
        <f>VLOOKUP(E707,RUOLO!$A$1:$B$6,2,FALSE)</f>
        <v>0</v>
      </c>
      <c r="G707" s="318" t="s">
        <v>3056</v>
      </c>
      <c r="I707" s="320">
        <f>IF(A707=A706,1,0)</f>
        <v>1</v>
      </c>
      <c r="J707" s="320">
        <f>IF(I707=0,-INT(J706-1),J706)</f>
      </c>
    </row>
    <row r="708" spans="1:10" ht="12.75" customHeight="1">
      <c r="A708" s="318" t="s">
        <v>550</v>
      </c>
      <c r="B708" s="318" t="s">
        <v>4422</v>
      </c>
      <c r="C708" s="318" t="s">
        <v>4423</v>
      </c>
      <c r="E708" s="318" t="s">
        <v>362</v>
      </c>
      <c r="F708" s="320">
        <f>VLOOKUP(E708,RUOLO!$A$1:$B$6,2,FALSE)</f>
        <v>0</v>
      </c>
      <c r="G708" s="318" t="s">
        <v>3051</v>
      </c>
      <c r="H708" s="318" t="s">
        <v>3051</v>
      </c>
      <c r="I708" s="320">
        <f>IF(A708=A707,1,0)</f>
        <v>0</v>
      </c>
      <c r="J708" s="320">
        <f>IF(I708=0,-INT(J707-1),J707)</f>
        <v>0</v>
      </c>
    </row>
    <row r="709" spans="1:10" ht="12.75" customHeight="1">
      <c r="A709" s="318" t="s">
        <v>550</v>
      </c>
      <c r="B709" s="318" t="s">
        <v>4440</v>
      </c>
      <c r="C709" s="318" t="s">
        <v>4441</v>
      </c>
      <c r="E709" s="318" t="s">
        <v>362</v>
      </c>
      <c r="F709" s="320">
        <f>VLOOKUP(E709,RUOLO!$A$1:$B$6,2,FALSE)</f>
        <v>0</v>
      </c>
      <c r="G709" s="318" t="s">
        <v>3056</v>
      </c>
      <c r="I709" s="320">
        <f>IF(A709=A708,1,0)</f>
        <v>1</v>
      </c>
      <c r="J709" s="320">
        <f>IF(I709=0,-INT(J708-1),J708)</f>
      </c>
    </row>
    <row r="710" spans="1:10" ht="12.75" customHeight="1">
      <c r="A710" s="318" t="s">
        <v>550</v>
      </c>
      <c r="B710" s="318" t="s">
        <v>3122</v>
      </c>
      <c r="C710" s="318" t="s">
        <v>4442</v>
      </c>
      <c r="E710" s="318" t="s">
        <v>362</v>
      </c>
      <c r="F710" s="320">
        <f>VLOOKUP(E710,RUOLO!$A$1:$B$6,2,FALSE)</f>
        <v>0</v>
      </c>
      <c r="G710" s="318" t="s">
        <v>3056</v>
      </c>
      <c r="I710" s="320">
        <f>IF(A710=A709,1,0)</f>
        <v>1</v>
      </c>
      <c r="J710" s="320">
        <f>IF(I710=0,-INT(J709-1),J709)</f>
      </c>
    </row>
    <row r="711" spans="1:10" ht="12.75" customHeight="1">
      <c r="A711" s="318" t="s">
        <v>550</v>
      </c>
      <c r="B711" s="318" t="s">
        <v>4428</v>
      </c>
      <c r="C711" s="318" t="s">
        <v>4429</v>
      </c>
      <c r="E711" s="318" t="s">
        <v>362</v>
      </c>
      <c r="F711" s="320">
        <f>VLOOKUP(E711,RUOLO!$A$1:$B$6,2,FALSE)</f>
        <v>0</v>
      </c>
      <c r="G711" s="318" t="s">
        <v>3056</v>
      </c>
      <c r="I711" s="320">
        <f>IF(A711=A710,1,0)</f>
        <v>1</v>
      </c>
      <c r="J711" s="320">
        <f>IF(I711=0,-INT(J710-1),J710)</f>
      </c>
    </row>
    <row r="712" spans="1:10" ht="12.75" customHeight="1">
      <c r="A712" s="318" t="s">
        <v>550</v>
      </c>
      <c r="B712" s="318" t="s">
        <v>4443</v>
      </c>
      <c r="C712" s="318" t="s">
        <v>4444</v>
      </c>
      <c r="E712" s="318" t="s">
        <v>362</v>
      </c>
      <c r="F712" s="320">
        <f>VLOOKUP(E712,RUOLO!$A$1:$B$6,2,FALSE)</f>
        <v>0</v>
      </c>
      <c r="G712" s="318" t="s">
        <v>3056</v>
      </c>
      <c r="I712" s="320">
        <f>IF(A712=A711,1,0)</f>
        <v>1</v>
      </c>
      <c r="J712" s="320">
        <f>IF(I712=0,-INT(J711-1),J711)</f>
      </c>
    </row>
    <row r="713" spans="1:10" ht="12.75" customHeight="1">
      <c r="A713" s="318" t="s">
        <v>554</v>
      </c>
      <c r="B713" s="318" t="s">
        <v>4445</v>
      </c>
      <c r="C713" s="318" t="s">
        <v>4446</v>
      </c>
      <c r="E713" s="318" t="s">
        <v>362</v>
      </c>
      <c r="F713" s="320">
        <f>VLOOKUP(E713,RUOLO!$A$1:$B$6,2,FALSE)</f>
        <v>0</v>
      </c>
      <c r="G713" s="318" t="s">
        <v>3051</v>
      </c>
      <c r="H713" s="318" t="s">
        <v>3051</v>
      </c>
      <c r="I713" s="320">
        <f>IF(A713=A712,1,0)</f>
        <v>0</v>
      </c>
      <c r="J713" s="320">
        <f>IF(I713=0,-INT(J712-1),J712)</f>
        <v>1</v>
      </c>
    </row>
    <row r="714" spans="1:10" ht="12.75" customHeight="1">
      <c r="A714" s="318" t="s">
        <v>559</v>
      </c>
      <c r="B714" s="318" t="s">
        <v>4447</v>
      </c>
      <c r="C714" s="318" t="s">
        <v>4448</v>
      </c>
      <c r="E714" s="318" t="s">
        <v>362</v>
      </c>
      <c r="F714" s="320">
        <f>VLOOKUP(E714,RUOLO!$A$1:$B$6,2,FALSE)</f>
        <v>0</v>
      </c>
      <c r="G714" s="318" t="s">
        <v>3051</v>
      </c>
      <c r="H714" s="318" t="s">
        <v>3051</v>
      </c>
      <c r="I714" s="320">
        <f>IF(A714=A713,1,0)</f>
        <v>0</v>
      </c>
      <c r="J714" s="320">
        <f>IF(I714=0,-INT(J713-1),J713)</f>
        <v>0</v>
      </c>
    </row>
    <row r="715" spans="1:10" ht="12.75" customHeight="1">
      <c r="A715" s="318" t="s">
        <v>565</v>
      </c>
      <c r="B715" s="318" t="s">
        <v>4449</v>
      </c>
      <c r="C715" s="318" t="s">
        <v>4450</v>
      </c>
      <c r="E715" s="318" t="s">
        <v>362</v>
      </c>
      <c r="F715" s="320">
        <f>VLOOKUP(E715,RUOLO!$A$1:$B$6,2,FALSE)</f>
        <v>0</v>
      </c>
      <c r="G715" s="318" t="s">
        <v>3051</v>
      </c>
      <c r="H715" s="318" t="s">
        <v>3051</v>
      </c>
      <c r="I715" s="320">
        <f>IF(A715=A714,1,0)</f>
        <v>0</v>
      </c>
      <c r="J715" s="320">
        <f>IF(I715=0,-INT(J714-1),J714)</f>
        <v>1</v>
      </c>
    </row>
    <row r="716" spans="1:10" ht="12.75" customHeight="1">
      <c r="A716" s="318" t="s">
        <v>572</v>
      </c>
      <c r="B716" s="318" t="s">
        <v>4451</v>
      </c>
      <c r="C716" s="318" t="s">
        <v>4452</v>
      </c>
      <c r="E716" s="318" t="s">
        <v>362</v>
      </c>
      <c r="F716" s="320">
        <f>VLOOKUP(E716,RUOLO!$A$1:$B$6,2,FALSE)</f>
        <v>0</v>
      </c>
      <c r="G716" s="318" t="s">
        <v>3051</v>
      </c>
      <c r="H716" s="318" t="s">
        <v>3051</v>
      </c>
      <c r="I716" s="320">
        <f>IF(A716=A715,1,0)</f>
        <v>0</v>
      </c>
      <c r="J716" s="320">
        <f>IF(I716=0,-INT(J715-1),J715)</f>
        <v>0</v>
      </c>
    </row>
    <row r="717" spans="1:10" ht="12.75" customHeight="1">
      <c r="A717" s="318" t="s">
        <v>578</v>
      </c>
      <c r="B717" s="318" t="s">
        <v>4453</v>
      </c>
      <c r="C717" s="318" t="s">
        <v>4454</v>
      </c>
      <c r="E717" s="318" t="s">
        <v>362</v>
      </c>
      <c r="F717" s="320">
        <f>VLOOKUP(E717,RUOLO!$A$1:$B$6,2,FALSE)</f>
        <v>0</v>
      </c>
      <c r="G717" s="318" t="s">
        <v>3051</v>
      </c>
      <c r="H717" s="318" t="s">
        <v>3051</v>
      </c>
      <c r="I717" s="320">
        <f>IF(A717=A716,1,0)</f>
        <v>0</v>
      </c>
      <c r="J717" s="320">
        <f>IF(I717=0,-INT(J716-1),J716)</f>
        <v>1</v>
      </c>
    </row>
    <row r="718" spans="1:10" ht="12.75" customHeight="1">
      <c r="A718" s="318" t="s">
        <v>4455</v>
      </c>
      <c r="B718" s="318" t="s">
        <v>4451</v>
      </c>
      <c r="C718" s="318" t="s">
        <v>4452</v>
      </c>
      <c r="E718" s="318" t="s">
        <v>362</v>
      </c>
      <c r="F718" s="320">
        <f>VLOOKUP(E718,RUOLO!$A$1:$B$6,2,FALSE)</f>
        <v>0</v>
      </c>
      <c r="G718" s="318" t="s">
        <v>3051</v>
      </c>
      <c r="H718" s="318" t="s">
        <v>3051</v>
      </c>
      <c r="I718" s="320">
        <f>IF(A718=A717,1,0)</f>
        <v>0</v>
      </c>
      <c r="J718" s="320">
        <f>IF(I718=0,-INT(J717-1),J717)</f>
        <v>0</v>
      </c>
    </row>
    <row r="719" spans="1:10" ht="12.75" customHeight="1">
      <c r="A719" s="318" t="s">
        <v>588</v>
      </c>
      <c r="B719" s="318" t="s">
        <v>4456</v>
      </c>
      <c r="C719" s="318" t="s">
        <v>4457</v>
      </c>
      <c r="E719" s="318" t="s">
        <v>362</v>
      </c>
      <c r="F719" s="320">
        <f>VLOOKUP(E719,RUOLO!$A$1:$B$6,2,FALSE)</f>
        <v>0</v>
      </c>
      <c r="G719" s="318" t="s">
        <v>3051</v>
      </c>
      <c r="H719" s="318" t="s">
        <v>3051</v>
      </c>
      <c r="I719" s="320">
        <f>IF(A719=A718,1,0)</f>
        <v>0</v>
      </c>
      <c r="J719" s="320">
        <f>IF(I719=0,-INT(J718-1),J718)</f>
        <v>1</v>
      </c>
    </row>
    <row r="720" spans="1:10" ht="12.75" customHeight="1">
      <c r="A720" s="318" t="s">
        <v>592</v>
      </c>
      <c r="B720" s="318" t="s">
        <v>4384</v>
      </c>
      <c r="C720" s="318" t="s">
        <v>4385</v>
      </c>
      <c r="E720" s="318" t="s">
        <v>362</v>
      </c>
      <c r="F720" s="320">
        <f>VLOOKUP(E720,RUOLO!$A$1:$B$6,2,FALSE)</f>
        <v>0</v>
      </c>
      <c r="G720" s="318" t="s">
        <v>3051</v>
      </c>
      <c r="H720" s="318" t="s">
        <v>3051</v>
      </c>
      <c r="I720" s="320">
        <f>IF(A720=A719,1,0)</f>
        <v>0</v>
      </c>
      <c r="J720" s="320">
        <f>IF(I720=0,-INT(J719-1),J719)</f>
        <v>0</v>
      </c>
    </row>
    <row r="721" spans="1:10" ht="12.75" customHeight="1">
      <c r="A721" s="318" t="s">
        <v>4458</v>
      </c>
      <c r="B721" s="318" t="s">
        <v>4307</v>
      </c>
      <c r="C721" s="318" t="s">
        <v>4459</v>
      </c>
      <c r="E721" s="318" t="s">
        <v>362</v>
      </c>
      <c r="F721" s="320">
        <f>VLOOKUP(E721,RUOLO!$A$1:$B$6,2,FALSE)</f>
        <v>0</v>
      </c>
      <c r="G721" s="318" t="s">
        <v>3051</v>
      </c>
      <c r="H721" s="318" t="s">
        <v>3051</v>
      </c>
      <c r="I721" s="320">
        <f>IF(A721=A720,1,0)</f>
        <v>0</v>
      </c>
      <c r="J721" s="320">
        <f>IF(I721=0,-INT(J720-1),J720)</f>
        <v>1</v>
      </c>
    </row>
    <row r="722" spans="1:10" ht="12.75" customHeight="1">
      <c r="A722" s="318" t="s">
        <v>4460</v>
      </c>
      <c r="B722" s="318" t="s">
        <v>4307</v>
      </c>
      <c r="C722" s="318" t="s">
        <v>4308</v>
      </c>
      <c r="E722" s="318" t="s">
        <v>362</v>
      </c>
      <c r="F722" s="320">
        <f>VLOOKUP(E722,RUOLO!$A$1:$B$6,2,FALSE)</f>
        <v>0</v>
      </c>
      <c r="G722" s="318" t="s">
        <v>3051</v>
      </c>
      <c r="H722" s="318" t="s">
        <v>3051</v>
      </c>
      <c r="I722" s="320">
        <f>IF(A722=A721,1,0)</f>
        <v>0</v>
      </c>
      <c r="J722" s="320">
        <f>IF(I722=0,-INT(J721-1),J721)</f>
        <v>0</v>
      </c>
    </row>
    <row r="723" spans="1:10" ht="12.75" customHeight="1">
      <c r="A723" s="318" t="s">
        <v>604</v>
      </c>
      <c r="B723" s="318" t="s">
        <v>4461</v>
      </c>
      <c r="C723" s="318" t="s">
        <v>4462</v>
      </c>
      <c r="E723" s="318" t="s">
        <v>362</v>
      </c>
      <c r="F723" s="320">
        <f>VLOOKUP(E723,RUOLO!$A$1:$B$6,2,FALSE)</f>
        <v>0</v>
      </c>
      <c r="G723" s="318" t="s">
        <v>3051</v>
      </c>
      <c r="H723" s="318" t="s">
        <v>3051</v>
      </c>
      <c r="I723" s="320">
        <f>IF(A723=A722,1,0)</f>
        <v>0</v>
      </c>
      <c r="J723" s="320">
        <f>IF(I723=0,-INT(J722-1),J722)</f>
        <v>1</v>
      </c>
    </row>
    <row r="724" spans="1:10" ht="12.75" customHeight="1">
      <c r="A724" s="318" t="s">
        <v>4463</v>
      </c>
      <c r="B724" s="318" t="s">
        <v>4464</v>
      </c>
      <c r="C724" s="318" t="s">
        <v>4465</v>
      </c>
      <c r="E724" s="318" t="s">
        <v>362</v>
      </c>
      <c r="F724" s="320">
        <f>VLOOKUP(E724,RUOLO!$A$1:$B$6,2,FALSE)</f>
        <v>0</v>
      </c>
      <c r="G724" s="318" t="s">
        <v>3051</v>
      </c>
      <c r="H724" s="318" t="s">
        <v>3051</v>
      </c>
      <c r="I724" s="320">
        <f>IF(A724=A723,1,0)</f>
        <v>0</v>
      </c>
      <c r="J724" s="320">
        <f>IF(I724=0,-INT(J723-1),J723)</f>
        <v>0</v>
      </c>
    </row>
    <row r="725" spans="1:10" ht="12.75" customHeight="1">
      <c r="A725" s="318" t="s">
        <v>4463</v>
      </c>
      <c r="B725" s="318" t="s">
        <v>4466</v>
      </c>
      <c r="C725" s="318" t="s">
        <v>4467</v>
      </c>
      <c r="E725" s="318" t="s">
        <v>362</v>
      </c>
      <c r="F725" s="320">
        <f>VLOOKUP(E725,RUOLO!$A$1:$B$6,2,FALSE)</f>
        <v>0</v>
      </c>
      <c r="G725" s="318" t="s">
        <v>3056</v>
      </c>
      <c r="I725" s="320">
        <f>IF(A725=A724,1,0)</f>
        <v>1</v>
      </c>
      <c r="J725" s="320">
        <f>IF(I725=0,-INT(J724-1),J724)</f>
      </c>
    </row>
    <row r="726" spans="1:10" ht="12.75" customHeight="1">
      <c r="A726" s="318" t="s">
        <v>4463</v>
      </c>
      <c r="B726" s="318" t="s">
        <v>4468</v>
      </c>
      <c r="C726" s="318" t="s">
        <v>4469</v>
      </c>
      <c r="E726" s="318" t="s">
        <v>362</v>
      </c>
      <c r="F726" s="320">
        <f>VLOOKUP(E726,RUOLO!$A$1:$B$6,2,FALSE)</f>
        <v>0</v>
      </c>
      <c r="G726" s="318" t="s">
        <v>3051</v>
      </c>
      <c r="H726" s="318" t="s">
        <v>3056</v>
      </c>
      <c r="I726" s="320">
        <f>IF(A726=A725,1,0)</f>
        <v>1</v>
      </c>
      <c r="J726" s="320">
        <f>IF(I726=0,-INT(J725-1),J725)</f>
      </c>
    </row>
    <row r="727" spans="1:10" ht="12.75" customHeight="1">
      <c r="A727" s="318" t="s">
        <v>4470</v>
      </c>
      <c r="B727" s="318" t="s">
        <v>4471</v>
      </c>
      <c r="C727" s="318" t="s">
        <v>4472</v>
      </c>
      <c r="E727" s="318" t="s">
        <v>362</v>
      </c>
      <c r="F727" s="320">
        <f>VLOOKUP(E727,RUOLO!$A$1:$B$6,2,FALSE)</f>
        <v>0</v>
      </c>
      <c r="G727" s="318" t="s">
        <v>3051</v>
      </c>
      <c r="H727" s="318" t="s">
        <v>3051</v>
      </c>
      <c r="I727" s="320">
        <f>IF(A727=A726,1,0)</f>
        <v>0</v>
      </c>
      <c r="J727" s="320">
        <f>IF(I727=0,-INT(J726-1),J726)</f>
        <v>1</v>
      </c>
    </row>
    <row r="728" spans="1:10" ht="12.75" customHeight="1">
      <c r="A728" s="318" t="s">
        <v>4470</v>
      </c>
      <c r="B728" s="318" t="s">
        <v>4232</v>
      </c>
      <c r="C728" s="318" t="s">
        <v>4473</v>
      </c>
      <c r="E728" s="318" t="s">
        <v>362</v>
      </c>
      <c r="F728" s="320">
        <f>VLOOKUP(E728,RUOLO!$A$1:$B$6,2,FALSE)</f>
        <v>0</v>
      </c>
      <c r="G728" s="318" t="s">
        <v>3051</v>
      </c>
      <c r="H728" s="318" t="s">
        <v>3056</v>
      </c>
      <c r="I728" s="320">
        <f>IF(A728=A727,1,0)</f>
        <v>1</v>
      </c>
      <c r="J728" s="320">
        <f>IF(I728=0,-INT(J727-1),J727)</f>
      </c>
    </row>
    <row r="729" spans="1:10" ht="12.75" customHeight="1">
      <c r="A729" s="318" t="s">
        <v>4470</v>
      </c>
      <c r="B729" s="318" t="s">
        <v>4474</v>
      </c>
      <c r="C729" s="318" t="s">
        <v>4475</v>
      </c>
      <c r="E729" s="318" t="s">
        <v>362</v>
      </c>
      <c r="F729" s="320">
        <f>VLOOKUP(E729,RUOLO!$A$1:$B$6,2,FALSE)</f>
        <v>0</v>
      </c>
      <c r="G729" s="318" t="s">
        <v>3051</v>
      </c>
      <c r="H729" s="318" t="s">
        <v>3056</v>
      </c>
      <c r="I729" s="320">
        <f>IF(A729=A728,1,0)</f>
        <v>1</v>
      </c>
      <c r="J729" s="320">
        <f>IF(I729=0,-INT(J728-1),J728)</f>
      </c>
    </row>
    <row r="730" spans="1:10" ht="12.75" customHeight="1">
      <c r="A730" s="318" t="s">
        <v>588</v>
      </c>
      <c r="B730" s="318" t="s">
        <v>4456</v>
      </c>
      <c r="C730" s="318" t="s">
        <v>4457</v>
      </c>
      <c r="E730" s="318" t="s">
        <v>362</v>
      </c>
      <c r="F730" s="320">
        <f>VLOOKUP(E730,RUOLO!$A$1:$B$6,2,FALSE)</f>
        <v>0</v>
      </c>
      <c r="G730" s="318" t="s">
        <v>3051</v>
      </c>
      <c r="H730" s="318" t="s">
        <v>3051</v>
      </c>
      <c r="I730" s="320">
        <f>IF(A730=A729,1,0)</f>
        <v>0</v>
      </c>
      <c r="J730" s="320">
        <f>IF(I730=0,-INT(J729-1),J729)</f>
        <v>0</v>
      </c>
    </row>
    <row r="731" spans="1:10" ht="12.75" customHeight="1">
      <c r="A731" s="318" t="s">
        <v>624</v>
      </c>
      <c r="B731" s="318" t="s">
        <v>4232</v>
      </c>
      <c r="C731" s="318" t="s">
        <v>4473</v>
      </c>
      <c r="E731" s="318" t="s">
        <v>362</v>
      </c>
      <c r="F731" s="320">
        <f>VLOOKUP(E731,RUOLO!$A$1:$B$6,2,FALSE)</f>
        <v>0</v>
      </c>
      <c r="G731" s="318" t="s">
        <v>3051</v>
      </c>
      <c r="H731" s="318" t="s">
        <v>3051</v>
      </c>
      <c r="I731" s="320">
        <f>IF(A731=A730,1,0)</f>
        <v>0</v>
      </c>
      <c r="J731" s="320">
        <f>IF(I731=0,-INT(J730-1),J730)</f>
        <v>1</v>
      </c>
    </row>
    <row r="732" spans="1:10" ht="12.75" customHeight="1">
      <c r="A732" s="318" t="s">
        <v>625</v>
      </c>
      <c r="B732" s="318" t="s">
        <v>3122</v>
      </c>
      <c r="C732" s="318" t="s">
        <v>4442</v>
      </c>
      <c r="E732" s="318" t="s">
        <v>362</v>
      </c>
      <c r="F732" s="320">
        <f>VLOOKUP(E732,RUOLO!$A$1:$B$6,2,FALSE)</f>
        <v>0</v>
      </c>
      <c r="G732" s="318" t="s">
        <v>3051</v>
      </c>
      <c r="H732" s="318" t="s">
        <v>3051</v>
      </c>
      <c r="I732" s="320">
        <f>IF(A732=A731,1,0)</f>
        <v>0</v>
      </c>
      <c r="J732" s="320">
        <f>IF(I732=0,-INT(J731-1),J731)</f>
        <v>0</v>
      </c>
    </row>
    <row r="733" spans="1:10" ht="12.75" customHeight="1">
      <c r="A733" s="318" t="s">
        <v>626</v>
      </c>
      <c r="B733" s="318" t="s">
        <v>4476</v>
      </c>
      <c r="C733" s="318" t="s">
        <v>4477</v>
      </c>
      <c r="E733" s="318" t="s">
        <v>362</v>
      </c>
      <c r="F733" s="320">
        <f>VLOOKUP(E733,RUOLO!$A$1:$B$6,2,FALSE)</f>
        <v>0</v>
      </c>
      <c r="G733" s="318" t="s">
        <v>3051</v>
      </c>
      <c r="H733" s="318" t="s">
        <v>3051</v>
      </c>
      <c r="I733" s="320">
        <f>IF(A733=A732,1,0)</f>
        <v>0</v>
      </c>
      <c r="J733" s="320">
        <f>IF(I733=0,-INT(J732-1),J732)</f>
        <v>1</v>
      </c>
    </row>
    <row r="734" spans="1:10" ht="12.75" customHeight="1">
      <c r="A734" s="318" t="s">
        <v>627</v>
      </c>
      <c r="B734" s="318" t="s">
        <v>4478</v>
      </c>
      <c r="C734" s="318" t="s">
        <v>4479</v>
      </c>
      <c r="E734" s="318" t="s">
        <v>362</v>
      </c>
      <c r="F734" s="320">
        <f>VLOOKUP(E734,RUOLO!$A$1:$B$6,2,FALSE)</f>
        <v>0</v>
      </c>
      <c r="G734" s="318" t="s">
        <v>3051</v>
      </c>
      <c r="H734" s="318" t="s">
        <v>3051</v>
      </c>
      <c r="I734" s="320">
        <f>IF(A734=A733,1,0)</f>
        <v>0</v>
      </c>
      <c r="J734" s="320">
        <f>IF(I734=0,-INT(J733-1),J733)</f>
        <v>0</v>
      </c>
    </row>
    <row r="735" spans="1:10" ht="12.75" customHeight="1">
      <c r="A735" s="318" t="s">
        <v>628</v>
      </c>
      <c r="B735" s="318" t="s">
        <v>4480</v>
      </c>
      <c r="C735" s="318" t="s">
        <v>4481</v>
      </c>
      <c r="E735" s="318" t="s">
        <v>362</v>
      </c>
      <c r="F735" s="320">
        <f>VLOOKUP(E735,RUOLO!$A$1:$B$6,2,FALSE)</f>
        <v>0</v>
      </c>
      <c r="G735" s="318" t="s">
        <v>3051</v>
      </c>
      <c r="H735" s="318" t="s">
        <v>3051</v>
      </c>
      <c r="I735" s="320">
        <f>IF(A735=A734,1,0)</f>
        <v>0</v>
      </c>
      <c r="J735" s="320">
        <f>IF(I735=0,-INT(J734-1),J734)</f>
        <v>1</v>
      </c>
    </row>
    <row r="736" spans="1:10" ht="12.75" customHeight="1">
      <c r="A736" s="318" t="s">
        <v>632</v>
      </c>
      <c r="B736" s="318" t="s">
        <v>4359</v>
      </c>
      <c r="C736" s="318" t="s">
        <v>4482</v>
      </c>
      <c r="E736" s="318" t="s">
        <v>362</v>
      </c>
      <c r="F736" s="320">
        <f>VLOOKUP(E736,RUOLO!$A$1:$B$6,2,FALSE)</f>
        <v>0</v>
      </c>
      <c r="G736" s="318" t="s">
        <v>3051</v>
      </c>
      <c r="H736" s="318" t="s">
        <v>3051</v>
      </c>
      <c r="I736" s="320">
        <f>IF(A736=A735,1,0)</f>
        <v>0</v>
      </c>
      <c r="J736" s="320">
        <f>IF(I736=0,-INT(J735-1),J735)</f>
        <v>0</v>
      </c>
    </row>
    <row r="737" spans="1:10" ht="12.75" customHeight="1">
      <c r="A737" s="318" t="s">
        <v>632</v>
      </c>
      <c r="B737" s="318" t="s">
        <v>4483</v>
      </c>
      <c r="C737" s="318" t="s">
        <v>4484</v>
      </c>
      <c r="E737" s="318" t="s">
        <v>362</v>
      </c>
      <c r="F737" s="320">
        <f>VLOOKUP(E737,RUOLO!$A$1:$B$6,2,FALSE)</f>
        <v>0</v>
      </c>
      <c r="G737" s="318" t="s">
        <v>3056</v>
      </c>
      <c r="I737" s="320">
        <f>IF(A737=A736,1,0)</f>
        <v>1</v>
      </c>
      <c r="J737" s="320">
        <f>IF(I737=0,-INT(J736-1),J736)</f>
      </c>
    </row>
    <row r="738" spans="1:10" ht="12.75" customHeight="1">
      <c r="A738" s="318" t="s">
        <v>632</v>
      </c>
      <c r="B738" s="318" t="s">
        <v>4485</v>
      </c>
      <c r="C738" s="318" t="s">
        <v>4486</v>
      </c>
      <c r="E738" s="318" t="s">
        <v>362</v>
      </c>
      <c r="F738" s="320">
        <f>VLOOKUP(E738,RUOLO!$A$1:$B$6,2,FALSE)</f>
        <v>0</v>
      </c>
      <c r="G738" s="318" t="s">
        <v>3056</v>
      </c>
      <c r="I738" s="320">
        <f>IF(A738=A737,1,0)</f>
        <v>1</v>
      </c>
      <c r="J738" s="320">
        <f>IF(I738=0,-INT(J737-1),J737)</f>
      </c>
    </row>
    <row r="739" spans="1:10" ht="12.75" customHeight="1">
      <c r="A739" s="318" t="s">
        <v>632</v>
      </c>
      <c r="B739" s="318" t="s">
        <v>4487</v>
      </c>
      <c r="C739" s="318" t="s">
        <v>4488</v>
      </c>
      <c r="E739" s="318" t="s">
        <v>362</v>
      </c>
      <c r="F739" s="320">
        <f>VLOOKUP(E739,RUOLO!$A$1:$B$6,2,FALSE)</f>
        <v>0</v>
      </c>
      <c r="G739" s="318" t="s">
        <v>3056</v>
      </c>
      <c r="I739" s="320">
        <f>IF(A739=A738,1,0)</f>
        <v>1</v>
      </c>
      <c r="J739" s="320">
        <f>IF(I739=0,-INT(J738-1),J738)</f>
      </c>
    </row>
    <row r="740" spans="1:10" ht="12.75" customHeight="1">
      <c r="A740" s="318" t="s">
        <v>632</v>
      </c>
      <c r="B740" s="318" t="s">
        <v>4361</v>
      </c>
      <c r="C740" s="318" t="s">
        <v>4362</v>
      </c>
      <c r="E740" s="318" t="s">
        <v>362</v>
      </c>
      <c r="F740" s="320">
        <f>VLOOKUP(E740,RUOLO!$A$1:$B$6,2,FALSE)</f>
        <v>0</v>
      </c>
      <c r="G740" s="318" t="s">
        <v>3056</v>
      </c>
      <c r="I740" s="320">
        <f>IF(A740=A739,1,0)</f>
        <v>1</v>
      </c>
      <c r="J740" s="320">
        <f>IF(I740=0,-INT(J739-1),J739)</f>
      </c>
    </row>
    <row r="741" spans="1:10" ht="12.75" customHeight="1">
      <c r="A741" s="318" t="s">
        <v>632</v>
      </c>
      <c r="B741" s="318" t="s">
        <v>4489</v>
      </c>
      <c r="C741" s="318" t="s">
        <v>4490</v>
      </c>
      <c r="E741" s="318" t="s">
        <v>362</v>
      </c>
      <c r="F741" s="320">
        <f>VLOOKUP(E741,RUOLO!$A$1:$B$6,2,FALSE)</f>
        <v>0</v>
      </c>
      <c r="G741" s="318" t="s">
        <v>3056</v>
      </c>
      <c r="I741" s="320">
        <f>IF(A741=A740,1,0)</f>
        <v>1</v>
      </c>
      <c r="J741" s="320">
        <f>IF(I741=0,-INT(J740-1),J740)</f>
      </c>
    </row>
    <row r="742" spans="1:10" ht="12.75" customHeight="1">
      <c r="A742" s="329" t="s">
        <v>637</v>
      </c>
      <c r="B742" s="318" t="s">
        <v>4491</v>
      </c>
      <c r="C742" s="318" t="s">
        <v>4492</v>
      </c>
      <c r="E742" s="318" t="s">
        <v>362</v>
      </c>
      <c r="F742" s="320">
        <f>VLOOKUP(E742,RUOLO!$A$1:$B$6,2,FALSE)</f>
        <v>0</v>
      </c>
      <c r="G742" s="318" t="s">
        <v>3051</v>
      </c>
      <c r="H742" s="318" t="s">
        <v>3051</v>
      </c>
      <c r="I742" s="320">
        <f>IF(A742=A741,1,0)</f>
        <v>0</v>
      </c>
      <c r="J742" s="320">
        <f>IF(I742=0,-INT(J741-1),J741)</f>
        <v>1</v>
      </c>
    </row>
    <row r="743" spans="1:10" ht="12.75">
      <c r="A743" s="329" t="s">
        <v>637</v>
      </c>
      <c r="B743" s="318" t="s">
        <v>4359</v>
      </c>
      <c r="C743" s="318" t="s">
        <v>4360</v>
      </c>
      <c r="E743" s="318" t="s">
        <v>362</v>
      </c>
      <c r="F743" s="320">
        <f>VLOOKUP(E743,RUOLO!$A$1:$B$6,2,FALSE)</f>
        <v>0</v>
      </c>
      <c r="G743" s="318" t="s">
        <v>3051</v>
      </c>
      <c r="H743" s="318" t="s">
        <v>3056</v>
      </c>
      <c r="I743" s="320">
        <f>IF(A743=A742,1,0)</f>
        <v>1</v>
      </c>
      <c r="J743" s="320">
        <f>IF(I743=0,-INT(J742-1),J742)</f>
      </c>
    </row>
    <row r="744" spans="1:10" ht="12.75">
      <c r="A744" s="329" t="s">
        <v>637</v>
      </c>
      <c r="B744" s="318" t="s">
        <v>4487</v>
      </c>
      <c r="C744" s="318" t="s">
        <v>4488</v>
      </c>
      <c r="E744" s="318" t="s">
        <v>362</v>
      </c>
      <c r="F744" s="320">
        <f>VLOOKUP(E744,RUOLO!$A$1:$B$6,2,FALSE)</f>
        <v>0</v>
      </c>
      <c r="G744" s="318" t="s">
        <v>3051</v>
      </c>
      <c r="H744" s="318" t="s">
        <v>3056</v>
      </c>
      <c r="I744" s="320">
        <f>IF(A744=A743,1,0)</f>
        <v>1</v>
      </c>
      <c r="J744" s="320">
        <f>IF(I744=0,-INT(J743-1),J743)</f>
      </c>
    </row>
    <row r="745" spans="1:10" ht="12.75">
      <c r="A745" s="329" t="s">
        <v>637</v>
      </c>
      <c r="B745" s="318" t="s">
        <v>4493</v>
      </c>
      <c r="C745" s="318" t="s">
        <v>4494</v>
      </c>
      <c r="E745" s="318" t="s">
        <v>362</v>
      </c>
      <c r="F745" s="320">
        <f>VLOOKUP(E745,RUOLO!$A$1:$B$6,2,FALSE)</f>
        <v>0</v>
      </c>
      <c r="G745" s="318" t="s">
        <v>3056</v>
      </c>
      <c r="I745" s="320">
        <f>IF(A745=A744,1,0)</f>
        <v>1</v>
      </c>
      <c r="J745" s="320">
        <f>IF(I745=0,-INT(J744-1),J744)</f>
      </c>
    </row>
    <row r="746" spans="1:10" ht="12.75">
      <c r="A746" s="329" t="s">
        <v>637</v>
      </c>
      <c r="B746" s="318" t="s">
        <v>4495</v>
      </c>
      <c r="C746" s="318" t="s">
        <v>4496</v>
      </c>
      <c r="E746" s="318" t="s">
        <v>362</v>
      </c>
      <c r="F746" s="320">
        <f>VLOOKUP(E746,RUOLO!$A$1:$B$6,2,FALSE)</f>
        <v>0</v>
      </c>
      <c r="G746" s="318" t="s">
        <v>3056</v>
      </c>
      <c r="I746" s="320">
        <f>IF(A746=A745,1,0)</f>
        <v>1</v>
      </c>
      <c r="J746" s="320">
        <f>IF(I746=0,-INT(J745-1),J745)</f>
      </c>
    </row>
    <row r="747" spans="1:10" ht="12.75">
      <c r="A747" s="329" t="s">
        <v>637</v>
      </c>
      <c r="B747" s="318" t="s">
        <v>4361</v>
      </c>
      <c r="C747" s="318" t="s">
        <v>4362</v>
      </c>
      <c r="E747" s="318" t="s">
        <v>362</v>
      </c>
      <c r="F747" s="320">
        <f>VLOOKUP(E747,RUOLO!$A$1:$B$6,2,FALSE)</f>
        <v>0</v>
      </c>
      <c r="G747" s="318" t="s">
        <v>3056</v>
      </c>
      <c r="I747" s="320">
        <f>IF(A747=A746,1,0)</f>
        <v>1</v>
      </c>
      <c r="J747" s="320">
        <f>IF(I747=0,-INT(J746-1),J746)</f>
      </c>
    </row>
    <row r="748" spans="1:10" ht="12.75">
      <c r="A748" s="318" t="s">
        <v>642</v>
      </c>
      <c r="B748" s="323" t="s">
        <v>4282</v>
      </c>
      <c r="C748" s="323" t="s">
        <v>4283</v>
      </c>
      <c r="E748" s="318" t="s">
        <v>362</v>
      </c>
      <c r="F748" s="320">
        <f>VLOOKUP(E748,RUOLO!$A$1:$B$6,2,FALSE)</f>
        <v>0</v>
      </c>
      <c r="G748" s="318" t="s">
        <v>3051</v>
      </c>
      <c r="H748" s="318" t="s">
        <v>3051</v>
      </c>
      <c r="I748" s="320">
        <f>IF(A748=A747,1,0)</f>
        <v>0</v>
      </c>
      <c r="J748" s="320">
        <f>IF(I748=0,-INT(J747-1),J747)</f>
        <v>0</v>
      </c>
    </row>
    <row r="749" spans="1:10" ht="12.75">
      <c r="A749" s="318" t="s">
        <v>648</v>
      </c>
      <c r="B749" s="318" t="s">
        <v>4497</v>
      </c>
      <c r="C749" s="318" t="s">
        <v>4498</v>
      </c>
      <c r="E749" s="318" t="s">
        <v>362</v>
      </c>
      <c r="F749" s="320">
        <f>VLOOKUP(E749,RUOLO!$A$1:$B$6,2,FALSE)</f>
        <v>0</v>
      </c>
      <c r="G749" s="318" t="s">
        <v>3051</v>
      </c>
      <c r="H749" s="318" t="s">
        <v>3051</v>
      </c>
      <c r="I749" s="320">
        <f>IF(A749=A748,1,0)</f>
        <v>0</v>
      </c>
      <c r="J749" s="320">
        <f>IF(I749=0,-INT(J748-1),J748)</f>
        <v>1</v>
      </c>
    </row>
    <row r="750" spans="1:10" ht="12.75">
      <c r="A750" s="318" t="s">
        <v>656</v>
      </c>
      <c r="B750" s="318" t="s">
        <v>4499</v>
      </c>
      <c r="C750" s="318" t="s">
        <v>4500</v>
      </c>
      <c r="E750" s="318" t="s">
        <v>362</v>
      </c>
      <c r="F750" s="320">
        <f>VLOOKUP(E750,RUOLO!$A$1:$B$6,2,FALSE)</f>
        <v>0</v>
      </c>
      <c r="G750" s="318" t="s">
        <v>3051</v>
      </c>
      <c r="H750" s="318" t="s">
        <v>3051</v>
      </c>
      <c r="I750" s="320">
        <f>IF(A750=A749,1,0)</f>
        <v>0</v>
      </c>
      <c r="J750" s="320">
        <f>IF(I750=0,-INT(J749-1),J749)</f>
        <v>0</v>
      </c>
    </row>
    <row r="751" spans="1:10" ht="12.75">
      <c r="A751" s="318" t="s">
        <v>661</v>
      </c>
      <c r="B751" s="318" t="s">
        <v>4501</v>
      </c>
      <c r="C751" s="318" t="s">
        <v>4502</v>
      </c>
      <c r="E751" s="318" t="s">
        <v>362</v>
      </c>
      <c r="F751" s="320">
        <f>VLOOKUP(E751,RUOLO!$A$1:$B$6,2,FALSE)</f>
        <v>0</v>
      </c>
      <c r="G751" s="318" t="s">
        <v>3051</v>
      </c>
      <c r="H751" s="318" t="s">
        <v>3051</v>
      </c>
      <c r="I751" s="320">
        <f>IF(A751=A750,1,0)</f>
        <v>0</v>
      </c>
      <c r="J751" s="320">
        <f>IF(I751=0,-INT(J750-1),J750)</f>
        <v>1</v>
      </c>
    </row>
    <row r="752" spans="1:10" ht="12.75">
      <c r="A752" s="318" t="s">
        <v>666</v>
      </c>
      <c r="B752" s="318" t="s">
        <v>4503</v>
      </c>
      <c r="C752" s="318" t="s">
        <v>4504</v>
      </c>
      <c r="E752" s="318" t="s">
        <v>362</v>
      </c>
      <c r="F752" s="320">
        <f>VLOOKUP(E752,RUOLO!$A$1:$B$6,2,FALSE)</f>
        <v>0</v>
      </c>
      <c r="G752" s="318" t="s">
        <v>3051</v>
      </c>
      <c r="H752" s="318" t="s">
        <v>3051</v>
      </c>
      <c r="I752" s="320">
        <f>IF(A752=A751,1,0)</f>
        <v>0</v>
      </c>
      <c r="J752" s="320">
        <f>IF(I752=0,-INT(J751-1),J751)</f>
        <v>0</v>
      </c>
    </row>
    <row r="753" spans="1:10" ht="12.75">
      <c r="A753" s="318" t="s">
        <v>671</v>
      </c>
      <c r="B753" s="318" t="s">
        <v>4503</v>
      </c>
      <c r="C753" s="318" t="s">
        <v>4504</v>
      </c>
      <c r="E753" s="318" t="s">
        <v>362</v>
      </c>
      <c r="F753" s="320">
        <f>VLOOKUP(E753,RUOLO!$A$1:$B$6,2,FALSE)</f>
        <v>0</v>
      </c>
      <c r="G753" s="318" t="s">
        <v>3051</v>
      </c>
      <c r="H753" s="318" t="s">
        <v>3051</v>
      </c>
      <c r="I753" s="320">
        <f>IF(A753=A752,1,0)</f>
        <v>0</v>
      </c>
      <c r="J753" s="320">
        <f>IF(I753=0,-INT(J752-1),J752)</f>
        <v>1</v>
      </c>
    </row>
    <row r="754" spans="1:10" ht="12.75">
      <c r="A754" s="318" t="s">
        <v>677</v>
      </c>
      <c r="B754" s="318" t="s">
        <v>4505</v>
      </c>
      <c r="C754" s="318" t="s">
        <v>4506</v>
      </c>
      <c r="E754" s="318" t="s">
        <v>362</v>
      </c>
      <c r="F754" s="320">
        <f>VLOOKUP(E754,RUOLO!$A$1:$B$6,2,FALSE)</f>
        <v>0</v>
      </c>
      <c r="G754" s="318" t="s">
        <v>3051</v>
      </c>
      <c r="H754" s="318" t="s">
        <v>3051</v>
      </c>
      <c r="I754" s="320">
        <f>IF(A754=A753,1,0)</f>
        <v>0</v>
      </c>
      <c r="J754" s="320">
        <f>IF(I754=0,-INT(J753-1),J753)</f>
        <v>0</v>
      </c>
    </row>
    <row r="755" spans="1:10" ht="12.75">
      <c r="A755" s="318" t="s">
        <v>682</v>
      </c>
      <c r="B755" s="318" t="s">
        <v>4507</v>
      </c>
      <c r="C755" s="318" t="s">
        <v>4508</v>
      </c>
      <c r="E755" s="318" t="s">
        <v>362</v>
      </c>
      <c r="F755" s="320">
        <f>VLOOKUP(E755,RUOLO!$A$1:$B$6,2,FALSE)</f>
        <v>0</v>
      </c>
      <c r="G755" s="318" t="s">
        <v>3051</v>
      </c>
      <c r="H755" s="318" t="s">
        <v>3051</v>
      </c>
      <c r="I755" s="320">
        <f>IF(A755=A754,1,0)</f>
        <v>0</v>
      </c>
      <c r="J755" s="320">
        <f>IF(I755=0,-INT(J754-1),J754)</f>
        <v>1</v>
      </c>
    </row>
    <row r="756" spans="1:10" ht="12.75">
      <c r="A756" s="318" t="s">
        <v>686</v>
      </c>
      <c r="B756" s="318" t="s">
        <v>4509</v>
      </c>
      <c r="C756" s="318" t="s">
        <v>4510</v>
      </c>
      <c r="E756" s="318" t="s">
        <v>362</v>
      </c>
      <c r="F756" s="320">
        <f>VLOOKUP(E756,RUOLO!$A$1:$B$6,2,FALSE)</f>
        <v>0</v>
      </c>
      <c r="G756" s="318" t="s">
        <v>3051</v>
      </c>
      <c r="H756" s="318" t="s">
        <v>3051</v>
      </c>
      <c r="I756" s="320">
        <f>IF(A756=A755,1,0)</f>
        <v>0</v>
      </c>
      <c r="J756" s="320">
        <f>IF(I756=0,-INT(J755-1),J755)</f>
        <v>0</v>
      </c>
    </row>
    <row r="757" spans="1:10" ht="12.75">
      <c r="A757" s="318" t="s">
        <v>691</v>
      </c>
      <c r="B757" s="318" t="s">
        <v>4511</v>
      </c>
      <c r="C757" s="318" t="s">
        <v>4512</v>
      </c>
      <c r="E757" s="318" t="s">
        <v>362</v>
      </c>
      <c r="F757" s="320">
        <f>VLOOKUP(E757,RUOLO!$A$1:$B$6,2,FALSE)</f>
        <v>0</v>
      </c>
      <c r="G757" s="318" t="s">
        <v>3051</v>
      </c>
      <c r="H757" s="318" t="s">
        <v>3051</v>
      </c>
      <c r="I757" s="320">
        <f>IF(A757=A756,1,0)</f>
        <v>0</v>
      </c>
      <c r="J757" s="320">
        <f>IF(I757=0,-INT(J756-1),J756)</f>
        <v>1</v>
      </c>
    </row>
    <row r="758" spans="1:10" ht="12.75">
      <c r="A758" s="318" t="s">
        <v>696</v>
      </c>
      <c r="B758" s="318" t="s">
        <v>4513</v>
      </c>
      <c r="C758" s="318" t="s">
        <v>4514</v>
      </c>
      <c r="E758" s="318" t="s">
        <v>362</v>
      </c>
      <c r="F758" s="320">
        <f>VLOOKUP(E758,RUOLO!$A$1:$B$6,2,FALSE)</f>
        <v>0</v>
      </c>
      <c r="G758" s="318" t="s">
        <v>3051</v>
      </c>
      <c r="H758" s="318" t="s">
        <v>3051</v>
      </c>
      <c r="I758" s="320">
        <f>IF(A758=A757,1,0)</f>
        <v>0</v>
      </c>
      <c r="J758" s="320">
        <f>IF(I758=0,-INT(J757-1),J757)</f>
        <v>0</v>
      </c>
    </row>
    <row r="759" spans="1:10" ht="12.75">
      <c r="A759" s="318" t="s">
        <v>702</v>
      </c>
      <c r="B759" s="318" t="s">
        <v>4515</v>
      </c>
      <c r="C759" s="318" t="s">
        <v>4516</v>
      </c>
      <c r="E759" s="318" t="s">
        <v>362</v>
      </c>
      <c r="F759" s="320">
        <f>VLOOKUP(E759,RUOLO!$A$1:$B$6,2,FALSE)</f>
        <v>0</v>
      </c>
      <c r="G759" s="318" t="s">
        <v>3051</v>
      </c>
      <c r="H759" s="318" t="s">
        <v>3051</v>
      </c>
      <c r="I759" s="320">
        <f>IF(A759=A758,1,0)</f>
        <v>0</v>
      </c>
      <c r="J759" s="320">
        <f>IF(I759=0,-INT(J758-1),J758)</f>
        <v>1</v>
      </c>
    </row>
    <row r="760" spans="1:10" ht="12.75">
      <c r="A760" s="318" t="s">
        <v>708</v>
      </c>
      <c r="B760" s="318" t="s">
        <v>4517</v>
      </c>
      <c r="C760" s="318" t="s">
        <v>4518</v>
      </c>
      <c r="E760" s="318" t="s">
        <v>362</v>
      </c>
      <c r="F760" s="320">
        <f>VLOOKUP(E760,RUOLO!$A$1:$B$6,2,FALSE)</f>
        <v>0</v>
      </c>
      <c r="G760" s="318" t="s">
        <v>3051</v>
      </c>
      <c r="H760" s="318" t="s">
        <v>3051</v>
      </c>
      <c r="I760" s="320">
        <f>IF(A760=A759,1,0)</f>
        <v>0</v>
      </c>
      <c r="J760" s="320">
        <f>IF(I760=0,-INT(J759-1),J759)</f>
        <v>0</v>
      </c>
    </row>
    <row r="761" spans="1:10" ht="12.75">
      <c r="A761" s="318" t="s">
        <v>715</v>
      </c>
      <c r="B761" s="318" t="s">
        <v>4519</v>
      </c>
      <c r="C761" s="318" t="s">
        <v>4520</v>
      </c>
      <c r="E761" s="318" t="s">
        <v>362</v>
      </c>
      <c r="F761" s="320">
        <f>VLOOKUP(E761,RUOLO!$A$1:$B$6,2,FALSE)</f>
        <v>0</v>
      </c>
      <c r="G761" s="318" t="s">
        <v>3051</v>
      </c>
      <c r="H761" s="318" t="s">
        <v>3051</v>
      </c>
      <c r="I761" s="320">
        <f>IF(A761=A760,1,0)</f>
        <v>0</v>
      </c>
      <c r="J761" s="320">
        <f>IF(I761=0,-INT(J760-1),J760)</f>
        <v>1</v>
      </c>
    </row>
    <row r="762" spans="1:10" ht="12.75">
      <c r="A762" s="318" t="s">
        <v>717</v>
      </c>
      <c r="B762" s="318" t="s">
        <v>4517</v>
      </c>
      <c r="C762" s="318" t="s">
        <v>4518</v>
      </c>
      <c r="E762" s="318" t="s">
        <v>362</v>
      </c>
      <c r="F762" s="320">
        <f>VLOOKUP(E762,RUOLO!$A$1:$B$6,2,FALSE)</f>
        <v>0</v>
      </c>
      <c r="G762" s="318" t="s">
        <v>3051</v>
      </c>
      <c r="H762" s="318" t="s">
        <v>3051</v>
      </c>
      <c r="I762" s="320">
        <f>IF(A762=A761,1,0)</f>
        <v>0</v>
      </c>
      <c r="J762" s="320">
        <f>IF(I762=0,-INT(J761-1),J761)</f>
        <v>0</v>
      </c>
    </row>
    <row r="763" spans="1:10" ht="12.75">
      <c r="A763" s="318" t="s">
        <v>719</v>
      </c>
      <c r="B763" s="318" t="s">
        <v>4521</v>
      </c>
      <c r="C763" s="318" t="s">
        <v>4522</v>
      </c>
      <c r="E763" s="318" t="s">
        <v>362</v>
      </c>
      <c r="F763" s="320">
        <f>VLOOKUP(E763,RUOLO!$A$1:$B$6,2,FALSE)</f>
        <v>0</v>
      </c>
      <c r="G763" s="318" t="s">
        <v>3051</v>
      </c>
      <c r="H763" s="318" t="s">
        <v>3051</v>
      </c>
      <c r="I763" s="320">
        <f>IF(A763=A762,1,0)</f>
        <v>0</v>
      </c>
      <c r="J763" s="320">
        <f>IF(I763=0,-INT(J762-1),J762)</f>
        <v>1</v>
      </c>
    </row>
    <row r="764" spans="1:10" ht="12.75">
      <c r="A764" s="318" t="s">
        <v>721</v>
      </c>
      <c r="B764" s="318" t="s">
        <v>4519</v>
      </c>
      <c r="C764" s="318" t="s">
        <v>4520</v>
      </c>
      <c r="E764" s="318" t="s">
        <v>362</v>
      </c>
      <c r="F764" s="320">
        <f>VLOOKUP(E764,RUOLO!$A$1:$B$6,2,FALSE)</f>
        <v>0</v>
      </c>
      <c r="G764" s="318" t="s">
        <v>3051</v>
      </c>
      <c r="H764" s="318" t="s">
        <v>3051</v>
      </c>
      <c r="I764" s="320">
        <f>IF(A764=A763,1,0)</f>
        <v>0</v>
      </c>
      <c r="J764" s="320">
        <f>IF(I764=0,-INT(J763-1),J763)</f>
        <v>0</v>
      </c>
    </row>
    <row r="765" spans="1:10" ht="12.75">
      <c r="A765" s="318" t="s">
        <v>722</v>
      </c>
      <c r="B765" s="318" t="s">
        <v>4517</v>
      </c>
      <c r="C765" s="318" t="s">
        <v>4518</v>
      </c>
      <c r="E765" s="318" t="s">
        <v>362</v>
      </c>
      <c r="F765" s="320">
        <f>VLOOKUP(E765,RUOLO!$A$1:$B$6,2,FALSE)</f>
        <v>0</v>
      </c>
      <c r="G765" s="318" t="s">
        <v>3051</v>
      </c>
      <c r="H765" s="318" t="s">
        <v>3051</v>
      </c>
      <c r="I765" s="320">
        <f>IF(A765=A764,1,0)</f>
        <v>0</v>
      </c>
      <c r="J765" s="320">
        <f>IF(I765=0,-INT(J764-1),J764)</f>
        <v>1</v>
      </c>
    </row>
    <row r="766" spans="1:10" ht="12.75">
      <c r="A766" s="318" t="s">
        <v>724</v>
      </c>
      <c r="B766" s="318" t="s">
        <v>4523</v>
      </c>
      <c r="C766" s="318" t="s">
        <v>4524</v>
      </c>
      <c r="E766" s="318" t="s">
        <v>362</v>
      </c>
      <c r="F766" s="320">
        <f>VLOOKUP(E766,RUOLO!$A$1:$B$6,2,FALSE)</f>
        <v>0</v>
      </c>
      <c r="G766" s="318" t="s">
        <v>3051</v>
      </c>
      <c r="H766" s="318" t="s">
        <v>3051</v>
      </c>
      <c r="I766" s="320">
        <f>IF(A766=A765,1,0)</f>
        <v>0</v>
      </c>
      <c r="J766" s="320">
        <f>IF(I766=0,-INT(J765-1),J765)</f>
        <v>0</v>
      </c>
    </row>
    <row r="767" spans="1:10" ht="12.75">
      <c r="A767" s="318" t="s">
        <v>726</v>
      </c>
      <c r="B767" s="318" t="s">
        <v>4525</v>
      </c>
      <c r="C767" s="318" t="s">
        <v>4526</v>
      </c>
      <c r="E767" s="318" t="s">
        <v>362</v>
      </c>
      <c r="F767" s="320">
        <f>VLOOKUP(E767,RUOLO!$A$1:$B$6,2,FALSE)</f>
        <v>0</v>
      </c>
      <c r="G767" s="318" t="s">
        <v>3051</v>
      </c>
      <c r="H767" s="318" t="s">
        <v>3051</v>
      </c>
      <c r="I767" s="320">
        <f>IF(A767=A766,1,0)</f>
        <v>0</v>
      </c>
      <c r="J767" s="320">
        <f>IF(I767=0,-INT(J766-1),J766)</f>
        <v>1</v>
      </c>
    </row>
    <row r="768" spans="1:10" ht="12.75">
      <c r="A768" s="318" t="s">
        <v>728</v>
      </c>
      <c r="B768" s="318" t="s">
        <v>4527</v>
      </c>
      <c r="C768" s="318" t="s">
        <v>4528</v>
      </c>
      <c r="E768" s="318" t="s">
        <v>362</v>
      </c>
      <c r="F768" s="320">
        <f>VLOOKUP(E768,RUOLO!$A$1:$B$6,2,FALSE)</f>
        <v>0</v>
      </c>
      <c r="G768" s="318" t="s">
        <v>3051</v>
      </c>
      <c r="H768" s="318" t="s">
        <v>3051</v>
      </c>
      <c r="I768" s="320">
        <f>IF(A768=A767,1,0)</f>
        <v>0</v>
      </c>
      <c r="J768" s="320">
        <f>IF(I768=0,-INT(J767-1),J767)</f>
        <v>0</v>
      </c>
    </row>
    <row r="769" spans="1:10" ht="12.75">
      <c r="A769" s="318" t="s">
        <v>729</v>
      </c>
      <c r="B769" s="318" t="s">
        <v>4529</v>
      </c>
      <c r="C769" s="318" t="s">
        <v>4530</v>
      </c>
      <c r="E769" s="318" t="s">
        <v>362</v>
      </c>
      <c r="F769" s="320">
        <f>VLOOKUP(E769,RUOLO!$A$1:$B$6,2,FALSE)</f>
        <v>0</v>
      </c>
      <c r="G769" s="318" t="s">
        <v>3051</v>
      </c>
      <c r="H769" s="318" t="s">
        <v>3051</v>
      </c>
      <c r="I769" s="320">
        <f>IF(A769=A768,1,0)</f>
        <v>0</v>
      </c>
      <c r="J769" s="320">
        <f>IF(I769=0,-INT(J768-1),J768)</f>
        <v>1</v>
      </c>
    </row>
    <row r="770" spans="1:10" ht="12.75">
      <c r="A770" s="318" t="s">
        <v>731</v>
      </c>
      <c r="B770" s="318" t="s">
        <v>4531</v>
      </c>
      <c r="C770" s="318" t="s">
        <v>4532</v>
      </c>
      <c r="E770" s="318" t="s">
        <v>362</v>
      </c>
      <c r="F770" s="320">
        <f>VLOOKUP(E770,RUOLO!$A$1:$B$6,2,FALSE)</f>
        <v>0</v>
      </c>
      <c r="G770" s="318" t="s">
        <v>3051</v>
      </c>
      <c r="H770" s="318" t="s">
        <v>3051</v>
      </c>
      <c r="I770" s="320">
        <f>IF(A770=A769,1,0)</f>
        <v>0</v>
      </c>
      <c r="J770" s="320">
        <f>IF(I770=0,-INT(J769-1),J769)</f>
        <v>0</v>
      </c>
    </row>
    <row r="771" spans="1:10" ht="12.75">
      <c r="A771" s="318" t="s">
        <v>733</v>
      </c>
      <c r="B771" s="318" t="s">
        <v>4533</v>
      </c>
      <c r="C771" s="318" t="s">
        <v>4534</v>
      </c>
      <c r="E771" s="318" t="s">
        <v>362</v>
      </c>
      <c r="F771" s="320">
        <f>VLOOKUP(E771,RUOLO!$A$1:$B$6,2,FALSE)</f>
        <v>0</v>
      </c>
      <c r="G771" s="318" t="s">
        <v>3051</v>
      </c>
      <c r="H771" s="318" t="s">
        <v>3051</v>
      </c>
      <c r="I771" s="320">
        <f>IF(A771=A770,1,0)</f>
        <v>0</v>
      </c>
      <c r="J771" s="320">
        <f>IF(I771=0,-INT(J770-1),J770)</f>
        <v>1</v>
      </c>
    </row>
    <row r="772" spans="1:10" ht="12.75">
      <c r="A772" s="318" t="s">
        <v>735</v>
      </c>
      <c r="B772" s="318" t="s">
        <v>4535</v>
      </c>
      <c r="C772" s="318" t="s">
        <v>4536</v>
      </c>
      <c r="E772" s="318" t="s">
        <v>362</v>
      </c>
      <c r="F772" s="320">
        <f>VLOOKUP(E772,RUOLO!$A$1:$B$6,2,FALSE)</f>
        <v>0</v>
      </c>
      <c r="G772" s="318" t="s">
        <v>3051</v>
      </c>
      <c r="H772" s="318" t="s">
        <v>3051</v>
      </c>
      <c r="I772" s="320">
        <f>IF(A772=A771,1,0)</f>
        <v>0</v>
      </c>
      <c r="J772" s="320">
        <f>IF(I772=0,-INT(J771-1),J771)</f>
        <v>0</v>
      </c>
    </row>
    <row r="773" spans="1:10" ht="12.75">
      <c r="A773" s="318" t="s">
        <v>737</v>
      </c>
      <c r="B773" s="318" t="s">
        <v>4537</v>
      </c>
      <c r="C773" s="318" t="s">
        <v>4538</v>
      </c>
      <c r="E773" s="318" t="s">
        <v>362</v>
      </c>
      <c r="F773" s="320">
        <f>VLOOKUP(E773,RUOLO!$A$1:$B$6,2,FALSE)</f>
        <v>0</v>
      </c>
      <c r="G773" s="318" t="s">
        <v>3051</v>
      </c>
      <c r="H773" s="318" t="s">
        <v>3051</v>
      </c>
      <c r="I773" s="320">
        <f>IF(A773=A772,1,0)</f>
        <v>0</v>
      </c>
      <c r="J773" s="320">
        <f>IF(I773=0,-INT(J772-1),J772)</f>
        <v>1</v>
      </c>
    </row>
    <row r="774" spans="1:10" ht="12.75">
      <c r="A774" s="318" t="s">
        <v>738</v>
      </c>
      <c r="B774" s="318" t="s">
        <v>4539</v>
      </c>
      <c r="C774" s="318" t="s">
        <v>4540</v>
      </c>
      <c r="E774" s="318" t="s">
        <v>362</v>
      </c>
      <c r="F774" s="320">
        <f>VLOOKUP(E774,RUOLO!$A$1:$B$6,2,FALSE)</f>
        <v>0</v>
      </c>
      <c r="G774" s="318" t="s">
        <v>3051</v>
      </c>
      <c r="H774" s="318" t="s">
        <v>3051</v>
      </c>
      <c r="I774" s="320">
        <f>IF(A774=A773,1,0)</f>
        <v>0</v>
      </c>
      <c r="J774" s="320">
        <f>IF(I774=0,-INT(J773-1),J773)</f>
        <v>0</v>
      </c>
    </row>
    <row r="775" spans="1:10" ht="12.75">
      <c r="A775" s="318" t="s">
        <v>740</v>
      </c>
      <c r="B775" s="318" t="s">
        <v>4541</v>
      </c>
      <c r="C775" s="318" t="s">
        <v>4542</v>
      </c>
      <c r="E775" s="318" t="s">
        <v>362</v>
      </c>
      <c r="F775" s="320">
        <f>VLOOKUP(E775,RUOLO!$A$1:$B$6,2,FALSE)</f>
        <v>0</v>
      </c>
      <c r="G775" s="318" t="s">
        <v>3051</v>
      </c>
      <c r="H775" s="318" t="s">
        <v>3051</v>
      </c>
      <c r="I775" s="320">
        <f>IF(A775=A774,1,0)</f>
        <v>0</v>
      </c>
      <c r="J775" s="320">
        <f>IF(I775=0,-INT(J774-1),J774)</f>
        <v>1</v>
      </c>
    </row>
    <row r="776" spans="1:10" ht="12.75">
      <c r="A776" s="318" t="s">
        <v>742</v>
      </c>
      <c r="B776" s="318" t="s">
        <v>4543</v>
      </c>
      <c r="C776" s="318" t="s">
        <v>4544</v>
      </c>
      <c r="E776" s="318" t="s">
        <v>362</v>
      </c>
      <c r="F776" s="320">
        <f>VLOOKUP(E776,RUOLO!$A$1:$B$6,2,FALSE)</f>
        <v>0</v>
      </c>
      <c r="G776" s="318" t="s">
        <v>3051</v>
      </c>
      <c r="H776" s="318" t="s">
        <v>3051</v>
      </c>
      <c r="I776" s="320">
        <f>IF(A776=A775,1,0)</f>
        <v>0</v>
      </c>
      <c r="J776" s="320">
        <f>IF(I776=0,-INT(J775-1),J775)</f>
        <v>0</v>
      </c>
    </row>
    <row r="777" spans="1:10" ht="12.75">
      <c r="A777" s="318" t="s">
        <v>744</v>
      </c>
      <c r="B777" s="318" t="s">
        <v>4545</v>
      </c>
      <c r="C777" s="318" t="s">
        <v>4546</v>
      </c>
      <c r="E777" s="318" t="s">
        <v>362</v>
      </c>
      <c r="F777" s="320">
        <f>VLOOKUP(E777,RUOLO!$A$1:$B$6,2,FALSE)</f>
        <v>0</v>
      </c>
      <c r="G777" s="318" t="s">
        <v>3051</v>
      </c>
      <c r="H777" s="318" t="s">
        <v>3051</v>
      </c>
      <c r="I777" s="320">
        <f>IF(A777=A776,1,0)</f>
        <v>0</v>
      </c>
      <c r="J777" s="320">
        <f>IF(I777=0,-INT(J776-1),J776)</f>
        <v>1</v>
      </c>
    </row>
    <row r="778" spans="1:10" ht="12.75">
      <c r="A778" s="318" t="s">
        <v>746</v>
      </c>
      <c r="B778" s="318" t="s">
        <v>4547</v>
      </c>
      <c r="C778" s="318" t="s">
        <v>4548</v>
      </c>
      <c r="E778" s="318" t="s">
        <v>362</v>
      </c>
      <c r="F778" s="320">
        <f>VLOOKUP(E778,RUOLO!$A$1:$B$6,2,FALSE)</f>
        <v>0</v>
      </c>
      <c r="G778" s="318" t="s">
        <v>3051</v>
      </c>
      <c r="H778" s="318" t="s">
        <v>3051</v>
      </c>
      <c r="I778" s="320">
        <f>IF(A778=A777,1,0)</f>
        <v>0</v>
      </c>
      <c r="J778" s="320">
        <f>IF(I778=0,-INT(J777-1),J777)</f>
        <v>0</v>
      </c>
    </row>
    <row r="779" spans="1:10" ht="12.75">
      <c r="A779" s="318" t="s">
        <v>748</v>
      </c>
      <c r="B779" s="318" t="s">
        <v>4549</v>
      </c>
      <c r="C779" s="318" t="s">
        <v>4550</v>
      </c>
      <c r="E779" s="318" t="s">
        <v>362</v>
      </c>
      <c r="F779" s="320">
        <f>VLOOKUP(E779,RUOLO!$A$1:$B$6,2,FALSE)</f>
        <v>0</v>
      </c>
      <c r="G779" s="318" t="s">
        <v>3051</v>
      </c>
      <c r="H779" s="318" t="s">
        <v>3051</v>
      </c>
      <c r="I779" s="320">
        <f>IF(A779=A778,1,0)</f>
        <v>0</v>
      </c>
      <c r="J779" s="320">
        <f>IF(I779=0,-INT(J778-1),J778)</f>
        <v>1</v>
      </c>
    </row>
    <row r="780" spans="1:10" ht="12.75">
      <c r="A780" s="330" t="s">
        <v>750</v>
      </c>
      <c r="B780" s="318" t="s">
        <v>4551</v>
      </c>
      <c r="C780" s="318" t="s">
        <v>4552</v>
      </c>
      <c r="E780" s="318" t="s">
        <v>362</v>
      </c>
      <c r="F780" s="320">
        <f>VLOOKUP(E780,RUOLO!$A$1:$B$6,2,FALSE)</f>
        <v>0</v>
      </c>
      <c r="G780" s="318" t="s">
        <v>3051</v>
      </c>
      <c r="H780" s="318" t="s">
        <v>3051</v>
      </c>
      <c r="I780" s="320">
        <f>IF(A780=A779,1,0)</f>
        <v>0</v>
      </c>
      <c r="J780" s="320">
        <f>IF(I780=0,-INT(J779-1),J779)</f>
        <v>0</v>
      </c>
    </row>
    <row r="781" spans="1:10" ht="12.75">
      <c r="A781" s="318" t="s">
        <v>752</v>
      </c>
      <c r="B781" s="318" t="s">
        <v>4553</v>
      </c>
      <c r="C781" s="318" t="s">
        <v>4554</v>
      </c>
      <c r="E781" s="318" t="s">
        <v>362</v>
      </c>
      <c r="F781" s="320">
        <f>VLOOKUP(E781,RUOLO!$A$1:$B$6,2,FALSE)</f>
        <v>0</v>
      </c>
      <c r="G781" s="318" t="s">
        <v>3051</v>
      </c>
      <c r="H781" s="318" t="s">
        <v>3051</v>
      </c>
      <c r="I781" s="320">
        <f>IF(A781=A780,1,0)</f>
        <v>0</v>
      </c>
      <c r="J781" s="320">
        <f>IF(I781=0,-INT(J780-1),J780)</f>
        <v>1</v>
      </c>
    </row>
    <row r="782" spans="1:10" ht="12.75">
      <c r="A782" s="318" t="s">
        <v>754</v>
      </c>
      <c r="B782" s="318" t="s">
        <v>4519</v>
      </c>
      <c r="C782" s="318" t="s">
        <v>4520</v>
      </c>
      <c r="E782" s="318" t="s">
        <v>362</v>
      </c>
      <c r="F782" s="320">
        <f>VLOOKUP(E782,RUOLO!$A$1:$B$6,2,FALSE)</f>
        <v>0</v>
      </c>
      <c r="G782" s="318" t="s">
        <v>3051</v>
      </c>
      <c r="H782" s="318" t="s">
        <v>3051</v>
      </c>
      <c r="I782" s="320">
        <f>IF(A782=A781,1,0)</f>
        <v>0</v>
      </c>
      <c r="J782" s="320">
        <f>IF(I782=0,-INT(J781-1),J781)</f>
        <v>0</v>
      </c>
    </row>
    <row r="783" spans="1:10" ht="12.75">
      <c r="A783" s="318" t="s">
        <v>756</v>
      </c>
      <c r="B783" s="318" t="s">
        <v>4551</v>
      </c>
      <c r="C783" s="318" t="s">
        <v>4552</v>
      </c>
      <c r="E783" s="318" t="s">
        <v>362</v>
      </c>
      <c r="F783" s="320">
        <f>VLOOKUP(E783,RUOLO!$A$1:$B$6,2,FALSE)</f>
        <v>0</v>
      </c>
      <c r="G783" s="318" t="s">
        <v>3051</v>
      </c>
      <c r="H783" s="318" t="s">
        <v>3051</v>
      </c>
      <c r="I783" s="320">
        <f>IF(A783=A782,1,0)</f>
        <v>0</v>
      </c>
      <c r="J783" s="320">
        <f>IF(I783=0,-INT(J782-1),J782)</f>
        <v>1</v>
      </c>
    </row>
    <row r="784" spans="1:10" ht="12.75">
      <c r="A784" s="318" t="s">
        <v>758</v>
      </c>
      <c r="B784" s="318" t="s">
        <v>4555</v>
      </c>
      <c r="C784" s="318" t="s">
        <v>4556</v>
      </c>
      <c r="E784" s="318" t="s">
        <v>362</v>
      </c>
      <c r="F784" s="320">
        <f>VLOOKUP(E784,RUOLO!$A$1:$B$6,2,FALSE)</f>
        <v>0</v>
      </c>
      <c r="G784" s="318" t="s">
        <v>3051</v>
      </c>
      <c r="H784" s="318" t="s">
        <v>3051</v>
      </c>
      <c r="I784" s="320">
        <f>IF(A784=A783,1,0)</f>
        <v>0</v>
      </c>
      <c r="J784" s="320">
        <f>IF(I784=0,-INT(J783-1),J783)</f>
        <v>0</v>
      </c>
    </row>
    <row r="785" spans="1:10" ht="12.75">
      <c r="A785" s="318" t="s">
        <v>759</v>
      </c>
      <c r="B785" s="318" t="s">
        <v>4557</v>
      </c>
      <c r="C785" s="318" t="s">
        <v>4558</v>
      </c>
      <c r="E785" s="318" t="s">
        <v>362</v>
      </c>
      <c r="F785" s="320">
        <f>VLOOKUP(E785,RUOLO!$A$1:$B$6,2,FALSE)</f>
        <v>0</v>
      </c>
      <c r="G785" s="318" t="s">
        <v>3051</v>
      </c>
      <c r="H785" s="318" t="s">
        <v>3051</v>
      </c>
      <c r="I785" s="320">
        <f>IF(A785=A784,1,0)</f>
        <v>0</v>
      </c>
      <c r="J785" s="320">
        <f>IF(I785=0,-INT(J784-1),J784)</f>
        <v>1</v>
      </c>
    </row>
    <row r="786" spans="1:10" ht="12.75">
      <c r="A786" s="318" t="s">
        <v>760</v>
      </c>
      <c r="B786" s="318" t="s">
        <v>4517</v>
      </c>
      <c r="C786" s="318" t="s">
        <v>4518</v>
      </c>
      <c r="E786" s="318" t="s">
        <v>362</v>
      </c>
      <c r="F786" s="320">
        <f>VLOOKUP(E786,RUOLO!$A$1:$B$6,2,FALSE)</f>
        <v>0</v>
      </c>
      <c r="G786" s="318" t="s">
        <v>3051</v>
      </c>
      <c r="H786" s="318" t="s">
        <v>3051</v>
      </c>
      <c r="I786" s="320">
        <f>IF(A786=A785,1,0)</f>
        <v>0</v>
      </c>
      <c r="J786" s="320">
        <f>IF(I786=0,-INT(J785-1),J785)</f>
        <v>0</v>
      </c>
    </row>
    <row r="787" spans="1:10" ht="12.75">
      <c r="A787" s="318" t="s">
        <v>761</v>
      </c>
      <c r="B787" s="318" t="s">
        <v>4559</v>
      </c>
      <c r="C787" s="318" t="s">
        <v>4560</v>
      </c>
      <c r="E787" s="318" t="s">
        <v>362</v>
      </c>
      <c r="F787" s="320">
        <f>VLOOKUP(E787,RUOLO!$A$1:$B$6,2,FALSE)</f>
        <v>0</v>
      </c>
      <c r="G787" s="318" t="s">
        <v>3051</v>
      </c>
      <c r="H787" s="318" t="s">
        <v>3051</v>
      </c>
      <c r="I787" s="320">
        <f>IF(A787=A786,1,0)</f>
        <v>0</v>
      </c>
      <c r="J787" s="320">
        <f>IF(I787=0,-INT(J786-1),J786)</f>
        <v>1</v>
      </c>
    </row>
    <row r="788" spans="1:10" ht="12.75">
      <c r="A788" s="318" t="s">
        <v>763</v>
      </c>
      <c r="B788" s="318" t="s">
        <v>4561</v>
      </c>
      <c r="C788" s="318" t="s">
        <v>4562</v>
      </c>
      <c r="E788" s="318" t="s">
        <v>362</v>
      </c>
      <c r="F788" s="320">
        <f>VLOOKUP(E788,RUOLO!$A$1:$B$6,2,FALSE)</f>
        <v>0</v>
      </c>
      <c r="G788" s="318" t="s">
        <v>3051</v>
      </c>
      <c r="H788" s="318" t="s">
        <v>3051</v>
      </c>
      <c r="I788" s="320">
        <f>IF(A788=A787,1,0)</f>
        <v>0</v>
      </c>
      <c r="J788" s="320">
        <f>IF(I788=0,-INT(J787-1),J787)</f>
        <v>0</v>
      </c>
    </row>
    <row r="789" spans="1:10" ht="12.75">
      <c r="A789" s="318" t="s">
        <v>765</v>
      </c>
      <c r="B789" s="318" t="s">
        <v>4517</v>
      </c>
      <c r="C789" s="318" t="s">
        <v>4518</v>
      </c>
      <c r="E789" s="318" t="s">
        <v>362</v>
      </c>
      <c r="F789" s="320">
        <f>VLOOKUP(E789,RUOLO!$A$1:$B$6,2,FALSE)</f>
        <v>0</v>
      </c>
      <c r="G789" s="318" t="s">
        <v>3051</v>
      </c>
      <c r="H789" s="318" t="s">
        <v>3051</v>
      </c>
      <c r="I789" s="320">
        <f>IF(A789=A788,1,0)</f>
        <v>0</v>
      </c>
      <c r="J789" s="320">
        <f>IF(I789=0,-INT(J788-1),J788)</f>
        <v>1</v>
      </c>
    </row>
    <row r="790" spans="1:10" ht="12.75">
      <c r="A790" s="318" t="s">
        <v>767</v>
      </c>
      <c r="B790" s="318" t="s">
        <v>4563</v>
      </c>
      <c r="C790" s="318" t="s">
        <v>4564</v>
      </c>
      <c r="E790" s="318" t="s">
        <v>362</v>
      </c>
      <c r="F790" s="320">
        <f>VLOOKUP(E790,RUOLO!$A$1:$B$6,2,FALSE)</f>
        <v>0</v>
      </c>
      <c r="G790" s="318" t="s">
        <v>3051</v>
      </c>
      <c r="H790" s="318" t="s">
        <v>3051</v>
      </c>
      <c r="I790" s="320">
        <f>IF(A790=A789,1,0)</f>
        <v>0</v>
      </c>
      <c r="J790" s="320">
        <f>IF(I790=0,-INT(J789-1),J789)</f>
        <v>0</v>
      </c>
    </row>
    <row r="791" spans="1:10" ht="12.75">
      <c r="A791" s="318" t="s">
        <v>768</v>
      </c>
      <c r="B791" s="318" t="s">
        <v>4565</v>
      </c>
      <c r="C791" s="318" t="s">
        <v>4566</v>
      </c>
      <c r="E791" s="318" t="s">
        <v>362</v>
      </c>
      <c r="F791" s="320">
        <f>VLOOKUP(E791,RUOLO!$A$1:$B$6,2,FALSE)</f>
        <v>0</v>
      </c>
      <c r="G791" s="318" t="s">
        <v>3051</v>
      </c>
      <c r="H791" s="318" t="s">
        <v>3051</v>
      </c>
      <c r="I791" s="320">
        <f>IF(A791=A790,1,0)</f>
        <v>0</v>
      </c>
      <c r="J791" s="320">
        <f>IF(I791=0,-INT(J790-1),J790)</f>
        <v>1</v>
      </c>
    </row>
    <row r="792" spans="1:10" ht="12.75">
      <c r="A792" s="318" t="s">
        <v>770</v>
      </c>
      <c r="B792" s="318" t="s">
        <v>4567</v>
      </c>
      <c r="C792" s="318" t="s">
        <v>4568</v>
      </c>
      <c r="E792" s="318" t="s">
        <v>362</v>
      </c>
      <c r="F792" s="320">
        <f>VLOOKUP(E792,RUOLO!$A$1:$B$6,2,FALSE)</f>
        <v>0</v>
      </c>
      <c r="G792" s="318" t="s">
        <v>3051</v>
      </c>
      <c r="H792" s="318" t="s">
        <v>3051</v>
      </c>
      <c r="I792" s="320">
        <f>IF(A792=A791,1,0)</f>
        <v>0</v>
      </c>
      <c r="J792" s="320">
        <f>IF(I792=0,-INT(J791-1),J791)</f>
        <v>0</v>
      </c>
    </row>
    <row r="793" spans="1:10" ht="12.75">
      <c r="A793" s="318" t="s">
        <v>772</v>
      </c>
      <c r="B793" s="318" t="s">
        <v>4569</v>
      </c>
      <c r="C793" s="318" t="s">
        <v>4570</v>
      </c>
      <c r="E793" s="318" t="s">
        <v>362</v>
      </c>
      <c r="F793" s="320">
        <f>VLOOKUP(E793,RUOLO!$A$1:$B$6,2,FALSE)</f>
        <v>0</v>
      </c>
      <c r="G793" s="318" t="s">
        <v>3051</v>
      </c>
      <c r="H793" s="318" t="s">
        <v>3051</v>
      </c>
      <c r="I793" s="320">
        <f>IF(A793=A792,1,0)</f>
        <v>0</v>
      </c>
      <c r="J793" s="320">
        <f>IF(I793=0,-INT(J792-1),J792)</f>
        <v>1</v>
      </c>
    </row>
    <row r="794" spans="1:10" ht="12.75">
      <c r="A794" s="318" t="s">
        <v>774</v>
      </c>
      <c r="B794" s="318" t="s">
        <v>4571</v>
      </c>
      <c r="C794" s="318" t="s">
        <v>4572</v>
      </c>
      <c r="E794" s="318" t="s">
        <v>362</v>
      </c>
      <c r="F794" s="320">
        <f>VLOOKUP(E794,RUOLO!$A$1:$B$6,2,FALSE)</f>
        <v>0</v>
      </c>
      <c r="G794" s="318" t="s">
        <v>3051</v>
      </c>
      <c r="H794" s="318" t="s">
        <v>3051</v>
      </c>
      <c r="I794" s="320">
        <f>IF(A794=A793,1,0)</f>
        <v>0</v>
      </c>
      <c r="J794" s="320">
        <f>IF(I794=0,-INT(J793-1),J793)</f>
        <v>0</v>
      </c>
    </row>
    <row r="795" spans="1:10" ht="12.75">
      <c r="A795" s="318" t="s">
        <v>776</v>
      </c>
      <c r="B795" s="318" t="s">
        <v>4517</v>
      </c>
      <c r="C795" s="318" t="s">
        <v>4518</v>
      </c>
      <c r="E795" s="318" t="s">
        <v>362</v>
      </c>
      <c r="F795" s="320">
        <f>VLOOKUP(E795,RUOLO!$A$1:$B$6,2,FALSE)</f>
        <v>0</v>
      </c>
      <c r="G795" s="318" t="s">
        <v>3051</v>
      </c>
      <c r="H795" s="318" t="s">
        <v>3051</v>
      </c>
      <c r="I795" s="320">
        <f>IF(A795=A794,1,0)</f>
        <v>0</v>
      </c>
      <c r="J795" s="320">
        <f>IF(I795=0,-INT(J794-1),J794)</f>
        <v>1</v>
      </c>
    </row>
    <row r="796" spans="1:10" ht="12.75">
      <c r="A796" s="318" t="s">
        <v>778</v>
      </c>
      <c r="B796" s="318" t="s">
        <v>4517</v>
      </c>
      <c r="C796" s="318" t="s">
        <v>4518</v>
      </c>
      <c r="E796" s="318" t="s">
        <v>362</v>
      </c>
      <c r="F796" s="320">
        <f>VLOOKUP(E796,RUOLO!$A$1:$B$6,2,FALSE)</f>
        <v>0</v>
      </c>
      <c r="G796" s="318" t="s">
        <v>3051</v>
      </c>
      <c r="H796" s="318" t="s">
        <v>3051</v>
      </c>
      <c r="I796" s="320">
        <f>IF(A796=A795,1,0)</f>
        <v>0</v>
      </c>
      <c r="J796" s="320">
        <f>IF(I796=0,-INT(J795-1),J795)</f>
        <v>0</v>
      </c>
    </row>
    <row r="797" spans="1:10" ht="12.75">
      <c r="A797" s="318" t="s">
        <v>779</v>
      </c>
      <c r="B797" s="318" t="s">
        <v>4573</v>
      </c>
      <c r="C797" s="318" t="s">
        <v>4574</v>
      </c>
      <c r="E797" s="318" t="s">
        <v>362</v>
      </c>
      <c r="F797" s="320">
        <f>VLOOKUP(E797,RUOLO!$A$1:$B$6,2,FALSE)</f>
        <v>0</v>
      </c>
      <c r="G797" s="318" t="s">
        <v>3051</v>
      </c>
      <c r="H797" s="318" t="s">
        <v>3051</v>
      </c>
      <c r="I797" s="320">
        <f>IF(A797=A796,1,0)</f>
        <v>0</v>
      </c>
      <c r="J797" s="320">
        <f>IF(I797=0,-INT(J796-1),J796)</f>
        <v>1</v>
      </c>
    </row>
    <row r="798" spans="1:10" ht="12.75">
      <c r="A798" s="318" t="s">
        <v>782</v>
      </c>
      <c r="B798" s="318" t="s">
        <v>4443</v>
      </c>
      <c r="C798" s="323" t="s">
        <v>4575</v>
      </c>
      <c r="E798" s="318" t="s">
        <v>362</v>
      </c>
      <c r="F798" s="320">
        <f>VLOOKUP(E798,RUOLO!$A$1:$B$6,2,FALSE)</f>
        <v>0</v>
      </c>
      <c r="G798" s="318" t="s">
        <v>3051</v>
      </c>
      <c r="H798" s="318" t="s">
        <v>3051</v>
      </c>
      <c r="I798" s="320">
        <f>IF(A798=A797,1,0)</f>
        <v>0</v>
      </c>
      <c r="J798" s="320">
        <f>IF(I798=0,-INT(J797-1),J797)</f>
        <v>0</v>
      </c>
    </row>
    <row r="799" spans="1:10" ht="12.75">
      <c r="A799" s="318" t="s">
        <v>788</v>
      </c>
      <c r="B799" s="318" t="s">
        <v>4576</v>
      </c>
      <c r="C799" s="323" t="s">
        <v>4577</v>
      </c>
      <c r="E799" s="318" t="s">
        <v>362</v>
      </c>
      <c r="F799" s="320">
        <f>VLOOKUP(E799,RUOLO!$A$1:$B$6,2,FALSE)</f>
        <v>0</v>
      </c>
      <c r="G799" s="318" t="s">
        <v>3051</v>
      </c>
      <c r="H799" s="318" t="s">
        <v>3051</v>
      </c>
      <c r="I799" s="320">
        <f>IF(A799=A798,1,0)</f>
        <v>0</v>
      </c>
      <c r="J799" s="320">
        <f>IF(I799=0,-INT(J798-1),J798)</f>
        <v>1</v>
      </c>
    </row>
    <row r="800" spans="1:10" ht="12.75">
      <c r="A800" s="318" t="s">
        <v>794</v>
      </c>
      <c r="B800" s="323" t="s">
        <v>4578</v>
      </c>
      <c r="C800" s="323" t="s">
        <v>4579</v>
      </c>
      <c r="E800" s="318" t="s">
        <v>362</v>
      </c>
      <c r="F800" s="320">
        <f>VLOOKUP(E800,RUOLO!$A$1:$B$6,2,FALSE)</f>
        <v>0</v>
      </c>
      <c r="G800" s="318" t="s">
        <v>3051</v>
      </c>
      <c r="H800" s="318" t="s">
        <v>3051</v>
      </c>
      <c r="I800" s="320">
        <f>IF(A800=A799,1,0)</f>
        <v>0</v>
      </c>
      <c r="J800" s="320">
        <f>IF(I800=0,-INT(J799-1),J799)</f>
        <v>0</v>
      </c>
    </row>
    <row r="801" spans="1:10" ht="12.75">
      <c r="A801" s="318" t="s">
        <v>804</v>
      </c>
      <c r="B801" s="323" t="s">
        <v>4580</v>
      </c>
      <c r="C801" s="323" t="s">
        <v>4581</v>
      </c>
      <c r="E801" s="318" t="s">
        <v>362</v>
      </c>
      <c r="F801" s="320">
        <f>VLOOKUP(E801,RUOLO!$A$1:$B$6,2,FALSE)</f>
        <v>0</v>
      </c>
      <c r="G801" s="318" t="s">
        <v>3051</v>
      </c>
      <c r="H801" s="318" t="s">
        <v>3051</v>
      </c>
      <c r="I801" s="320">
        <f>IF(A801=A800,1,0)</f>
        <v>0</v>
      </c>
      <c r="J801" s="320">
        <f>IF(I801=0,-INT(J800-1),J800)</f>
        <v>1</v>
      </c>
    </row>
    <row r="802" spans="1:10" ht="12.75">
      <c r="A802" s="318" t="s">
        <v>4582</v>
      </c>
      <c r="B802" s="323" t="s">
        <v>4578</v>
      </c>
      <c r="C802" s="323" t="s">
        <v>4579</v>
      </c>
      <c r="E802" s="318" t="s">
        <v>362</v>
      </c>
      <c r="F802" s="320">
        <f>VLOOKUP(E802,RUOLO!$A$1:$B$6,2,FALSE)</f>
        <v>0</v>
      </c>
      <c r="G802" s="318" t="s">
        <v>3051</v>
      </c>
      <c r="H802" s="318" t="s">
        <v>3051</v>
      </c>
      <c r="I802" s="320">
        <f>IF(A802=A801,1,0)</f>
        <v>0</v>
      </c>
      <c r="J802" s="320">
        <f>IF(I802=0,-INT(J801-1),J801)</f>
        <v>0</v>
      </c>
    </row>
    <row r="803" spans="1:10" ht="12.75">
      <c r="A803" s="318" t="s">
        <v>817</v>
      </c>
      <c r="B803" s="324" t="s">
        <v>3047</v>
      </c>
      <c r="C803" s="323" t="s">
        <v>4583</v>
      </c>
      <c r="D803" s="319" t="s">
        <v>4584</v>
      </c>
      <c r="E803" s="318" t="s">
        <v>3050</v>
      </c>
      <c r="F803" s="320" t="str">
        <f>VLOOKUP(E803,RUOLO!$A$1:$B$6,2,FALSE)</f>
        <v>02-MANDATARIA</v>
      </c>
      <c r="G803" s="318" t="s">
        <v>3051</v>
      </c>
      <c r="H803" s="318" t="s">
        <v>3051</v>
      </c>
      <c r="I803" s="320">
        <f>IF(A803=A802,1,0)</f>
        <v>0</v>
      </c>
      <c r="J803" s="320">
        <f>IF(I803=0,-INT(J802-1),J802)</f>
        <v>1</v>
      </c>
    </row>
    <row r="804" spans="1:10" ht="12.75">
      <c r="A804" s="318" t="s">
        <v>817</v>
      </c>
      <c r="B804" s="323" t="s">
        <v>3052</v>
      </c>
      <c r="C804" s="323" t="s">
        <v>4140</v>
      </c>
      <c r="D804" s="319" t="s">
        <v>4584</v>
      </c>
      <c r="E804" s="318" t="s">
        <v>3049</v>
      </c>
      <c r="F804" s="320" t="str">
        <f>VLOOKUP(E804,RUOLO!$A$1:$B$6,2,FALSE)</f>
        <v>01-MANDANTE</v>
      </c>
      <c r="G804" s="318" t="s">
        <v>3051</v>
      </c>
      <c r="H804" s="318" t="s">
        <v>3051</v>
      </c>
      <c r="I804" s="320">
        <f>IF(A804=A803,1,0)</f>
        <v>1</v>
      </c>
      <c r="J804" s="320">
        <f>IF(I804=0,-INT(J803-1),J803)</f>
      </c>
    </row>
    <row r="805" spans="1:10" ht="12.75">
      <c r="A805" s="318" t="s">
        <v>824</v>
      </c>
      <c r="B805" s="323" t="s">
        <v>4585</v>
      </c>
      <c r="C805" s="323" t="s">
        <v>4586</v>
      </c>
      <c r="E805" s="318" t="s">
        <v>362</v>
      </c>
      <c r="F805" s="320">
        <f>VLOOKUP(E805,RUOLO!$A$1:$B$6,2,FALSE)</f>
        <v>0</v>
      </c>
      <c r="G805" s="318" t="s">
        <v>3051</v>
      </c>
      <c r="H805" s="318" t="s">
        <v>3051</v>
      </c>
      <c r="I805" s="320">
        <f>IF(A805=A804,1,0)</f>
        <v>0</v>
      </c>
      <c r="J805" s="320">
        <f>IF(I805=0,-INT(J804-1),J804)</f>
        <v>0</v>
      </c>
    </row>
    <row r="806" spans="1:10" ht="12.75" customHeight="1">
      <c r="A806" s="318" t="s">
        <v>829</v>
      </c>
      <c r="B806" s="323" t="s">
        <v>4585</v>
      </c>
      <c r="C806" s="323" t="s">
        <v>4586</v>
      </c>
      <c r="E806" s="318" t="s">
        <v>362</v>
      </c>
      <c r="F806" s="320">
        <f>VLOOKUP(E806,RUOLO!$A$1:$B$6,2,FALSE)</f>
        <v>0</v>
      </c>
      <c r="G806" s="318" t="s">
        <v>3051</v>
      </c>
      <c r="H806" s="318" t="s">
        <v>3051</v>
      </c>
      <c r="I806" s="320">
        <f>IF(A806=A805,1,0)</f>
        <v>0</v>
      </c>
      <c r="J806" s="320">
        <f>IF(I806=0,-INT(J805-1),J805)</f>
        <v>1</v>
      </c>
    </row>
    <row r="807" spans="1:10" ht="12.75">
      <c r="A807" s="318" t="s">
        <v>832</v>
      </c>
      <c r="B807" s="323" t="s">
        <v>4585</v>
      </c>
      <c r="C807" s="323" t="s">
        <v>4586</v>
      </c>
      <c r="E807" s="318" t="s">
        <v>362</v>
      </c>
      <c r="F807" s="320">
        <f>VLOOKUP(E807,RUOLO!$A$1:$B$6,2,FALSE)</f>
        <v>0</v>
      </c>
      <c r="G807" s="318" t="s">
        <v>3051</v>
      </c>
      <c r="H807" s="318" t="s">
        <v>3051</v>
      </c>
      <c r="I807" s="320">
        <f>IF(A807=A806,1,0)</f>
        <v>0</v>
      </c>
      <c r="J807" s="320">
        <f>IF(I807=0,-INT(J806-1),J806)</f>
        <v>0</v>
      </c>
    </row>
    <row r="808" spans="1:10" ht="12.75">
      <c r="A808" s="318" t="s">
        <v>834</v>
      </c>
      <c r="B808" s="323" t="s">
        <v>4585</v>
      </c>
      <c r="C808" s="323" t="s">
        <v>4586</v>
      </c>
      <c r="E808" s="318" t="s">
        <v>362</v>
      </c>
      <c r="F808" s="320">
        <f>VLOOKUP(E808,RUOLO!$A$1:$B$6,2,FALSE)</f>
        <v>0</v>
      </c>
      <c r="G808" s="318" t="s">
        <v>3051</v>
      </c>
      <c r="H808" s="318" t="s">
        <v>3051</v>
      </c>
      <c r="I808" s="320">
        <f>IF(A808=A807,1,0)</f>
        <v>0</v>
      </c>
      <c r="J808" s="320">
        <f>IF(I808=0,-INT(J807-1),J807)</f>
        <v>1</v>
      </c>
    </row>
    <row r="809" spans="1:10" ht="12.75">
      <c r="A809" s="318" t="s">
        <v>835</v>
      </c>
      <c r="B809" s="323" t="s">
        <v>4585</v>
      </c>
      <c r="C809" s="323" t="s">
        <v>4586</v>
      </c>
      <c r="E809" s="318" t="s">
        <v>362</v>
      </c>
      <c r="F809" s="320">
        <f>VLOOKUP(E809,RUOLO!$A$1:$B$6,2,FALSE)</f>
        <v>0</v>
      </c>
      <c r="G809" s="318" t="s">
        <v>3051</v>
      </c>
      <c r="H809" s="318" t="s">
        <v>3051</v>
      </c>
      <c r="I809" s="320">
        <f>IF(A809=A808,1,0)</f>
        <v>0</v>
      </c>
      <c r="J809" s="320">
        <f>IF(I809=0,-INT(J808-1),J808)</f>
        <v>0</v>
      </c>
    </row>
    <row r="810" spans="1:10" ht="12.75">
      <c r="A810" s="318" t="s">
        <v>837</v>
      </c>
      <c r="B810" s="323" t="s">
        <v>4585</v>
      </c>
      <c r="C810" s="323" t="s">
        <v>4586</v>
      </c>
      <c r="E810" s="318" t="s">
        <v>362</v>
      </c>
      <c r="F810" s="320">
        <f>VLOOKUP(E810,RUOLO!$A$1:$B$6,2,FALSE)</f>
        <v>0</v>
      </c>
      <c r="G810" s="318" t="s">
        <v>3051</v>
      </c>
      <c r="H810" s="318" t="s">
        <v>3051</v>
      </c>
      <c r="I810" s="320">
        <f>IF(A810=A809,1,0)</f>
        <v>0</v>
      </c>
      <c r="J810" s="320">
        <f>IF(I810=0,-INT(J809-1),J809)</f>
        <v>1</v>
      </c>
    </row>
    <row r="811" spans="1:10" ht="12.75">
      <c r="A811" s="318" t="s">
        <v>4587</v>
      </c>
      <c r="B811" s="323" t="s">
        <v>4585</v>
      </c>
      <c r="C811" s="323" t="s">
        <v>4586</v>
      </c>
      <c r="E811" s="318" t="s">
        <v>362</v>
      </c>
      <c r="F811" s="320">
        <f>VLOOKUP(E811,RUOLO!$A$1:$B$6,2,FALSE)</f>
        <v>0</v>
      </c>
      <c r="G811" s="318" t="s">
        <v>3051</v>
      </c>
      <c r="H811" s="318" t="s">
        <v>3051</v>
      </c>
      <c r="I811" s="320">
        <f>IF(A811=A810,1,0)</f>
        <v>0</v>
      </c>
      <c r="J811" s="320">
        <f>IF(I811=0,-INT(J810-1),J810)</f>
        <v>0</v>
      </c>
    </row>
    <row r="812" spans="1:10" ht="12.75">
      <c r="A812" s="318" t="s">
        <v>4588</v>
      </c>
      <c r="B812" s="323" t="s">
        <v>4585</v>
      </c>
      <c r="C812" s="323" t="s">
        <v>4586</v>
      </c>
      <c r="E812" s="318" t="s">
        <v>362</v>
      </c>
      <c r="F812" s="320">
        <f>VLOOKUP(E812,RUOLO!$A$1:$B$6,2,FALSE)</f>
        <v>0</v>
      </c>
      <c r="G812" s="318" t="s">
        <v>3051</v>
      </c>
      <c r="H812" s="318" t="s">
        <v>3051</v>
      </c>
      <c r="I812" s="320">
        <f>IF(A812=A811,1,0)</f>
        <v>0</v>
      </c>
      <c r="J812" s="320">
        <f>IF(I812=0,-INT(J811-1),J811)</f>
        <v>1</v>
      </c>
    </row>
    <row r="813" spans="1:10" ht="12.75">
      <c r="A813" s="318" t="s">
        <v>4589</v>
      </c>
      <c r="B813" s="323" t="s">
        <v>4585</v>
      </c>
      <c r="C813" s="323" t="s">
        <v>4586</v>
      </c>
      <c r="E813" s="318" t="s">
        <v>362</v>
      </c>
      <c r="F813" s="320">
        <f>VLOOKUP(E813,RUOLO!$A$1:$B$6,2,FALSE)</f>
        <v>0</v>
      </c>
      <c r="G813" s="318" t="s">
        <v>3051</v>
      </c>
      <c r="H813" s="318" t="s">
        <v>3051</v>
      </c>
      <c r="I813" s="320">
        <f>IF(A813=A812,1,0)</f>
        <v>0</v>
      </c>
      <c r="J813" s="320">
        <f>IF(I813=0,-INT(J812-1),J812)</f>
        <v>0</v>
      </c>
    </row>
    <row r="814" spans="1:10" ht="12.75">
      <c r="A814" s="318" t="s">
        <v>4590</v>
      </c>
      <c r="B814" s="323" t="s">
        <v>4585</v>
      </c>
      <c r="C814" s="323" t="s">
        <v>4586</v>
      </c>
      <c r="E814" s="318" t="s">
        <v>362</v>
      </c>
      <c r="F814" s="320">
        <f>VLOOKUP(E814,RUOLO!$A$1:$B$6,2,FALSE)</f>
        <v>0</v>
      </c>
      <c r="G814" s="318" t="s">
        <v>3051</v>
      </c>
      <c r="H814" s="318" t="s">
        <v>3051</v>
      </c>
      <c r="I814" s="320">
        <f>IF(A814=A813,1,0)</f>
        <v>0</v>
      </c>
      <c r="J814" s="320">
        <f>IF(I814=0,-INT(J813-1),J813)</f>
        <v>1</v>
      </c>
    </row>
    <row r="815" spans="1:10" ht="12.75">
      <c r="A815" s="318" t="s">
        <v>4591</v>
      </c>
      <c r="B815" s="323" t="s">
        <v>4585</v>
      </c>
      <c r="C815" s="323" t="s">
        <v>4586</v>
      </c>
      <c r="E815" s="318" t="s">
        <v>362</v>
      </c>
      <c r="F815" s="320">
        <f>VLOOKUP(E815,RUOLO!$A$1:$B$6,2,FALSE)</f>
        <v>0</v>
      </c>
      <c r="G815" s="318" t="s">
        <v>3051</v>
      </c>
      <c r="H815" s="318" t="s">
        <v>3051</v>
      </c>
      <c r="I815" s="320">
        <f>IF(A815=A814,1,0)</f>
        <v>0</v>
      </c>
      <c r="J815" s="320">
        <f>IF(I815=0,-INT(J814-1),J814)</f>
        <v>0</v>
      </c>
    </row>
    <row r="816" spans="1:10" ht="12.75">
      <c r="A816" s="318" t="s">
        <v>4592</v>
      </c>
      <c r="B816" s="323" t="s">
        <v>4585</v>
      </c>
      <c r="C816" s="323" t="s">
        <v>4586</v>
      </c>
      <c r="E816" s="318" t="s">
        <v>362</v>
      </c>
      <c r="F816" s="320">
        <f>VLOOKUP(E816,RUOLO!$A$1:$B$6,2,FALSE)</f>
        <v>0</v>
      </c>
      <c r="G816" s="318" t="s">
        <v>3051</v>
      </c>
      <c r="H816" s="318" t="s">
        <v>3051</v>
      </c>
      <c r="I816" s="320">
        <f>IF(A816=A815,1,0)</f>
        <v>0</v>
      </c>
      <c r="J816" s="320">
        <f>IF(I816=0,-INT(J815-1),J815)</f>
        <v>1</v>
      </c>
    </row>
    <row r="817" spans="1:10" ht="12.75">
      <c r="A817" s="318" t="s">
        <v>4593</v>
      </c>
      <c r="B817" s="323" t="s">
        <v>4585</v>
      </c>
      <c r="C817" s="323" t="s">
        <v>4586</v>
      </c>
      <c r="E817" s="318" t="s">
        <v>362</v>
      </c>
      <c r="F817" s="320">
        <f>VLOOKUP(E817,RUOLO!$A$1:$B$6,2,FALSE)</f>
        <v>0</v>
      </c>
      <c r="G817" s="318" t="s">
        <v>3051</v>
      </c>
      <c r="H817" s="318" t="s">
        <v>3051</v>
      </c>
      <c r="I817" s="320">
        <f>IF(A817=A816,1,0)</f>
        <v>0</v>
      </c>
      <c r="J817" s="320">
        <f>IF(I817=0,-INT(J816-1),J816)</f>
        <v>0</v>
      </c>
    </row>
    <row r="818" spans="1:10" ht="12.75">
      <c r="A818" s="318" t="s">
        <v>4594</v>
      </c>
      <c r="B818" s="323" t="s">
        <v>4585</v>
      </c>
      <c r="C818" s="323" t="s">
        <v>4586</v>
      </c>
      <c r="E818" s="318" t="s">
        <v>362</v>
      </c>
      <c r="F818" s="320">
        <f>VLOOKUP(E818,RUOLO!$A$1:$B$6,2,FALSE)</f>
        <v>0</v>
      </c>
      <c r="G818" s="318" t="s">
        <v>3051</v>
      </c>
      <c r="H818" s="318" t="s">
        <v>3051</v>
      </c>
      <c r="I818" s="320">
        <f>IF(A818=A817,1,0)</f>
        <v>0</v>
      </c>
      <c r="J818" s="320">
        <f>IF(I818=0,-INT(J817-1),J817)</f>
        <v>1</v>
      </c>
    </row>
    <row r="819" spans="1:10" ht="12.75">
      <c r="A819" s="318" t="s">
        <v>4595</v>
      </c>
      <c r="B819" s="318" t="s">
        <v>4596</v>
      </c>
      <c r="C819" s="323" t="s">
        <v>4597</v>
      </c>
      <c r="E819" s="318" t="s">
        <v>362</v>
      </c>
      <c r="F819" s="320">
        <f>VLOOKUP(E819,RUOLO!$A$1:$B$6,2,FALSE)</f>
        <v>0</v>
      </c>
      <c r="G819" s="318" t="s">
        <v>3051</v>
      </c>
      <c r="H819" s="318" t="s">
        <v>3051</v>
      </c>
      <c r="I819" s="320">
        <f>IF(A819=A818,1,0)</f>
        <v>0</v>
      </c>
      <c r="J819" s="320">
        <f>IF(I819=0,-INT(J818-1),J818)</f>
        <v>0</v>
      </c>
    </row>
    <row r="820" spans="1:10" ht="12.75">
      <c r="A820" s="318" t="s">
        <v>4598</v>
      </c>
      <c r="B820" s="331" t="s">
        <v>4599</v>
      </c>
      <c r="C820" s="323" t="s">
        <v>4600</v>
      </c>
      <c r="E820" s="318" t="s">
        <v>362</v>
      </c>
      <c r="F820" s="320">
        <f>VLOOKUP(E820,RUOLO!$A$1:$B$6,2,FALSE)</f>
        <v>0</v>
      </c>
      <c r="G820" s="318" t="s">
        <v>3051</v>
      </c>
      <c r="H820" s="318" t="s">
        <v>3051</v>
      </c>
      <c r="I820" s="320">
        <f>IF(A820=A819,1,0)</f>
        <v>0</v>
      </c>
      <c r="J820" s="320">
        <f>IF(I820=0,-INT(J819-1),J819)</f>
        <v>1</v>
      </c>
    </row>
    <row r="821" spans="1:10" ht="12.75">
      <c r="A821" s="318" t="s">
        <v>4601</v>
      </c>
      <c r="B821" s="331" t="s">
        <v>4599</v>
      </c>
      <c r="C821" s="323" t="s">
        <v>4600</v>
      </c>
      <c r="E821" s="318" t="s">
        <v>362</v>
      </c>
      <c r="F821" s="320">
        <f>VLOOKUP(E821,RUOLO!$A$1:$B$6,2,FALSE)</f>
        <v>0</v>
      </c>
      <c r="G821" s="318" t="s">
        <v>3051</v>
      </c>
      <c r="H821" s="318" t="s">
        <v>3051</v>
      </c>
      <c r="I821" s="320">
        <f>IF(A821=A820,1,0)</f>
        <v>0</v>
      </c>
      <c r="J821" s="320">
        <f>IF(I821=0,-INT(J820-1),J820)</f>
        <v>0</v>
      </c>
    </row>
    <row r="822" spans="1:10" ht="12.75">
      <c r="A822" s="318" t="s">
        <v>4602</v>
      </c>
      <c r="B822" s="331" t="s">
        <v>4603</v>
      </c>
      <c r="C822" s="323" t="s">
        <v>4604</v>
      </c>
      <c r="E822" s="318" t="s">
        <v>362</v>
      </c>
      <c r="F822" s="320">
        <f>VLOOKUP(E822,RUOLO!$A$1:$B$6,2,FALSE)</f>
        <v>0</v>
      </c>
      <c r="G822" s="318" t="s">
        <v>3051</v>
      </c>
      <c r="H822" s="318" t="s">
        <v>3051</v>
      </c>
      <c r="I822" s="320">
        <f>IF(A822=A821,1,0)</f>
        <v>0</v>
      </c>
      <c r="J822" s="320">
        <f>IF(I822=0,-INT(J821-1),J821)</f>
        <v>1</v>
      </c>
    </row>
    <row r="823" spans="1:10" ht="12.75">
      <c r="A823" s="318" t="s">
        <v>4605</v>
      </c>
      <c r="B823" s="331" t="s">
        <v>4603</v>
      </c>
      <c r="C823" s="323" t="s">
        <v>4604</v>
      </c>
      <c r="E823" s="318" t="s">
        <v>362</v>
      </c>
      <c r="F823" s="320">
        <f>VLOOKUP(E823,RUOLO!$A$1:$B$6,2,FALSE)</f>
        <v>0</v>
      </c>
      <c r="G823" s="318" t="s">
        <v>3051</v>
      </c>
      <c r="H823" s="318" t="s">
        <v>3051</v>
      </c>
      <c r="I823" s="320">
        <f>IF(A823=A822,1,0)</f>
        <v>0</v>
      </c>
      <c r="J823" s="320">
        <f>IF(I823=0,-INT(J822-1),J822)</f>
        <v>0</v>
      </c>
    </row>
    <row r="824" spans="1:10" ht="12.75">
      <c r="A824" s="318" t="s">
        <v>4606</v>
      </c>
      <c r="B824" s="331" t="s">
        <v>4607</v>
      </c>
      <c r="C824" s="323" t="s">
        <v>4608</v>
      </c>
      <c r="E824" s="318" t="s">
        <v>362</v>
      </c>
      <c r="F824" s="320">
        <f>VLOOKUP(E824,RUOLO!$A$1:$B$6,2,FALSE)</f>
        <v>0</v>
      </c>
      <c r="G824" s="318" t="s">
        <v>3051</v>
      </c>
      <c r="H824" s="318" t="s">
        <v>3051</v>
      </c>
      <c r="I824" s="320">
        <f>IF(A824=A823,1,0)</f>
        <v>0</v>
      </c>
      <c r="J824" s="320">
        <f>IF(I824=0,-INT(J823-1),J823)</f>
        <v>1</v>
      </c>
    </row>
    <row r="825" spans="1:10" ht="12.75">
      <c r="A825" s="318" t="s">
        <v>4609</v>
      </c>
      <c r="B825" s="331" t="s">
        <v>4607</v>
      </c>
      <c r="C825" s="323" t="s">
        <v>4608</v>
      </c>
      <c r="E825" s="318" t="s">
        <v>362</v>
      </c>
      <c r="F825" s="320">
        <f>VLOOKUP(E825,RUOLO!$A$1:$B$6,2,FALSE)</f>
        <v>0</v>
      </c>
      <c r="G825" s="318" t="s">
        <v>3051</v>
      </c>
      <c r="H825" s="318" t="s">
        <v>3051</v>
      </c>
      <c r="I825" s="320">
        <f>IF(A825=A824,1,0)</f>
        <v>0</v>
      </c>
      <c r="J825" s="320">
        <f>IF(I825=0,-INT(J824-1),J824)</f>
        <v>0</v>
      </c>
    </row>
    <row r="826" spans="1:10" ht="12.75">
      <c r="A826" s="318" t="s">
        <v>4610</v>
      </c>
      <c r="B826" s="318" t="s">
        <v>4603</v>
      </c>
      <c r="C826" s="323" t="s">
        <v>4604</v>
      </c>
      <c r="E826" s="318" t="s">
        <v>362</v>
      </c>
      <c r="F826" s="320">
        <f>VLOOKUP(E826,RUOLO!$A$1:$B$6,2,FALSE)</f>
        <v>0</v>
      </c>
      <c r="G826" s="318" t="s">
        <v>3051</v>
      </c>
      <c r="H826" s="318" t="s">
        <v>3051</v>
      </c>
      <c r="I826" s="320">
        <f>IF(A826=A825,1,0)</f>
        <v>0</v>
      </c>
      <c r="J826" s="320">
        <f>IF(I826=0,-INT(J825-1),J825)</f>
        <v>1</v>
      </c>
    </row>
    <row r="827" spans="1:10" ht="12.75">
      <c r="A827" s="318" t="s">
        <v>4611</v>
      </c>
      <c r="B827" s="318" t="s">
        <v>4603</v>
      </c>
      <c r="C827" s="323" t="s">
        <v>4604</v>
      </c>
      <c r="E827" s="318" t="s">
        <v>362</v>
      </c>
      <c r="F827" s="320">
        <f>VLOOKUP(E827,RUOLO!$A$1:$B$6,2,FALSE)</f>
        <v>0</v>
      </c>
      <c r="G827" s="318" t="s">
        <v>3051</v>
      </c>
      <c r="H827" s="318" t="s">
        <v>3051</v>
      </c>
      <c r="I827" s="320">
        <f>IF(A827=A826,1,0)</f>
        <v>0</v>
      </c>
      <c r="J827" s="320">
        <f>IF(I827=0,-INT(J826-1),J826)</f>
        <v>0</v>
      </c>
    </row>
    <row r="828" spans="1:10" ht="12.75">
      <c r="A828" s="318" t="s">
        <v>4612</v>
      </c>
      <c r="B828" s="318" t="s">
        <v>4613</v>
      </c>
      <c r="C828" s="323" t="s">
        <v>4614</v>
      </c>
      <c r="E828" s="318" t="s">
        <v>362</v>
      </c>
      <c r="F828" s="320">
        <f>VLOOKUP(E828,RUOLO!$A$1:$B$6,2,FALSE)</f>
        <v>0</v>
      </c>
      <c r="G828" s="318" t="s">
        <v>3051</v>
      </c>
      <c r="H828" s="318" t="s">
        <v>3051</v>
      </c>
      <c r="I828" s="320">
        <f>IF(A828=A827,1,0)</f>
        <v>0</v>
      </c>
      <c r="J828" s="320">
        <f>IF(I828=0,-INT(J827-1),J827)</f>
        <v>1</v>
      </c>
    </row>
    <row r="829" spans="1:10" ht="12.75">
      <c r="A829" s="318" t="s">
        <v>4615</v>
      </c>
      <c r="B829" s="331" t="s">
        <v>4616</v>
      </c>
      <c r="C829" s="323" t="s">
        <v>4617</v>
      </c>
      <c r="E829" s="318" t="s">
        <v>362</v>
      </c>
      <c r="F829" s="320">
        <f>VLOOKUP(E829,RUOLO!$A$1:$B$6,2,FALSE)</f>
        <v>0</v>
      </c>
      <c r="G829" s="318" t="s">
        <v>3051</v>
      </c>
      <c r="H829" s="318" t="s">
        <v>3051</v>
      </c>
      <c r="I829" s="320">
        <f>IF(A829=A828,1,0)</f>
        <v>0</v>
      </c>
      <c r="J829" s="320">
        <f>IF(I829=0,-INT(J828-1),J828)</f>
        <v>0</v>
      </c>
    </row>
    <row r="830" spans="1:10" ht="12.75">
      <c r="A830" s="318" t="s">
        <v>4618</v>
      </c>
      <c r="B830" s="331" t="s">
        <v>4357</v>
      </c>
      <c r="C830" s="323" t="s">
        <v>4619</v>
      </c>
      <c r="E830" s="318" t="s">
        <v>362</v>
      </c>
      <c r="F830" s="320">
        <f>VLOOKUP(E830,RUOLO!$A$1:$B$6,2,FALSE)</f>
        <v>0</v>
      </c>
      <c r="G830" s="318" t="s">
        <v>3051</v>
      </c>
      <c r="H830" s="318" t="s">
        <v>3051</v>
      </c>
      <c r="I830" s="320">
        <f>IF(A830=A829,1,0)</f>
        <v>0</v>
      </c>
      <c r="J830" s="320">
        <f>IF(I830=0,-INT(J829-1),J829)</f>
        <v>1</v>
      </c>
    </row>
    <row r="831" spans="1:10" ht="12.75">
      <c r="A831" s="318" t="s">
        <v>4620</v>
      </c>
      <c r="B831" s="331" t="s">
        <v>4621</v>
      </c>
      <c r="C831" s="323" t="s">
        <v>4622</v>
      </c>
      <c r="E831" s="318" t="s">
        <v>362</v>
      </c>
      <c r="F831" s="320">
        <f>VLOOKUP(E831,RUOLO!$A$1:$B$6,2,FALSE)</f>
        <v>0</v>
      </c>
      <c r="G831" s="318" t="s">
        <v>3051</v>
      </c>
      <c r="H831" s="318" t="s">
        <v>3051</v>
      </c>
      <c r="I831" s="320">
        <f>IF(A831=A830,1,0)</f>
        <v>0</v>
      </c>
      <c r="J831" s="320">
        <f>IF(I831=0,-INT(J830-1),J830)</f>
        <v>0</v>
      </c>
    </row>
    <row r="832" spans="1:10" ht="12.75">
      <c r="A832" s="318" t="s">
        <v>4623</v>
      </c>
      <c r="B832" s="331" t="s">
        <v>4624</v>
      </c>
      <c r="C832" s="323" t="s">
        <v>4625</v>
      </c>
      <c r="E832" s="318" t="s">
        <v>362</v>
      </c>
      <c r="F832" s="320">
        <f>VLOOKUP(E832,RUOLO!$A$1:$B$6,2,FALSE)</f>
        <v>0</v>
      </c>
      <c r="G832" s="318" t="s">
        <v>3051</v>
      </c>
      <c r="H832" s="318" t="s">
        <v>3051</v>
      </c>
      <c r="I832" s="320">
        <f>IF(A832=A831,1,0)</f>
        <v>0</v>
      </c>
      <c r="J832" s="320">
        <f>IF(I832=0,-INT(J831-1),J831)</f>
        <v>1</v>
      </c>
    </row>
    <row r="833" spans="1:10" ht="12.75">
      <c r="A833" s="318" t="s">
        <v>4626</v>
      </c>
      <c r="B833" s="331" t="s">
        <v>4616</v>
      </c>
      <c r="C833" s="323" t="s">
        <v>4627</v>
      </c>
      <c r="E833" s="318" t="s">
        <v>362</v>
      </c>
      <c r="F833" s="320">
        <f>VLOOKUP(E833,RUOLO!$A$1:$B$6,2,FALSE)</f>
        <v>0</v>
      </c>
      <c r="G833" s="318" t="s">
        <v>3051</v>
      </c>
      <c r="H833" s="318" t="s">
        <v>3051</v>
      </c>
      <c r="I833" s="320">
        <f>IF(A833=A832,1,0)</f>
        <v>0</v>
      </c>
      <c r="J833" s="320">
        <f>IF(I833=0,-INT(J832-1),J832)</f>
        <v>0</v>
      </c>
    </row>
    <row r="834" spans="1:10" ht="12.75">
      <c r="A834" s="318" t="s">
        <v>4628</v>
      </c>
      <c r="B834" s="331" t="s">
        <v>4603</v>
      </c>
      <c r="C834" s="323" t="s">
        <v>4604</v>
      </c>
      <c r="E834" s="318" t="s">
        <v>362</v>
      </c>
      <c r="F834" s="320">
        <f>VLOOKUP(E834,RUOLO!$A$1:$B$6,2,FALSE)</f>
        <v>0</v>
      </c>
      <c r="G834" s="318" t="s">
        <v>3051</v>
      </c>
      <c r="H834" s="318" t="s">
        <v>3051</v>
      </c>
      <c r="I834" s="320">
        <f>IF(A834=A833,1,0)</f>
        <v>0</v>
      </c>
      <c r="J834" s="320">
        <f>IF(I834=0,-INT(J833-1),J833)</f>
        <v>1</v>
      </c>
    </row>
    <row r="835" spans="1:10" s="335" customFormat="1" ht="12.75">
      <c r="A835" s="332" t="s">
        <v>4629</v>
      </c>
      <c r="B835" s="332" t="s">
        <v>4357</v>
      </c>
      <c r="C835" s="330" t="s">
        <v>4619</v>
      </c>
      <c r="D835" s="333"/>
      <c r="E835" s="332" t="s">
        <v>362</v>
      </c>
      <c r="F835" s="334">
        <f>VLOOKUP(E835,RUOLO!$A$1:$B$6,2,FALSE)</f>
        <v>0</v>
      </c>
      <c r="G835" s="332" t="s">
        <v>3051</v>
      </c>
      <c r="H835" s="332" t="s">
        <v>3051</v>
      </c>
      <c r="I835" s="334">
        <f>IF(A835=A834,1,0)</f>
        <v>0</v>
      </c>
      <c r="J835" s="334">
        <f>IF(I835=0,-INT(J834-1),J834)</f>
        <v>0</v>
      </c>
    </row>
    <row r="836" spans="1:10" ht="12.75">
      <c r="A836" s="318" t="s">
        <v>4630</v>
      </c>
      <c r="B836" s="331" t="s">
        <v>4621</v>
      </c>
      <c r="C836" s="323" t="s">
        <v>4622</v>
      </c>
      <c r="E836" s="318" t="s">
        <v>362</v>
      </c>
      <c r="F836" s="320">
        <f>VLOOKUP(E836,RUOLO!$A$1:$B$6,2,FALSE)</f>
        <v>0</v>
      </c>
      <c r="G836" s="318" t="s">
        <v>3051</v>
      </c>
      <c r="H836" s="318" t="s">
        <v>3051</v>
      </c>
      <c r="I836" s="320">
        <f>IF(A836=A835,1,0)</f>
        <v>0</v>
      </c>
      <c r="J836" s="320">
        <f>IF(I836=0,-INT(J835-1),J835)</f>
        <v>1</v>
      </c>
    </row>
    <row r="837" spans="1:10" ht="12.75">
      <c r="A837" s="332" t="s">
        <v>4631</v>
      </c>
      <c r="B837" s="331" t="s">
        <v>4632</v>
      </c>
      <c r="C837" s="323" t="s">
        <v>4633</v>
      </c>
      <c r="E837" s="318" t="s">
        <v>362</v>
      </c>
      <c r="F837" s="320">
        <f>VLOOKUP(E837,RUOLO!$A$1:$B$6,2,FALSE)</f>
        <v>0</v>
      </c>
      <c r="G837" s="318" t="s">
        <v>3051</v>
      </c>
      <c r="H837" s="318" t="s">
        <v>3051</v>
      </c>
      <c r="I837" s="320">
        <f>IF(A837=A836,1,0)</f>
        <v>0</v>
      </c>
      <c r="J837" s="320">
        <f>IF(I837=0,-INT(J836-1),J836)</f>
        <v>0</v>
      </c>
    </row>
    <row r="838" spans="1:10" ht="12.75">
      <c r="A838" s="318" t="s">
        <v>4634</v>
      </c>
      <c r="B838" s="331" t="s">
        <v>4621</v>
      </c>
      <c r="C838" s="323" t="s">
        <v>4622</v>
      </c>
      <c r="E838" s="318" t="s">
        <v>362</v>
      </c>
      <c r="F838" s="320">
        <f>VLOOKUP(E838,RUOLO!$A$1:$B$6,2,FALSE)</f>
        <v>0</v>
      </c>
      <c r="G838" s="318" t="s">
        <v>3051</v>
      </c>
      <c r="H838" s="318" t="s">
        <v>3051</v>
      </c>
      <c r="I838" s="320">
        <f>IF(A838=A837,1,0)</f>
        <v>0</v>
      </c>
      <c r="J838" s="320">
        <f>IF(I838=0,-INT(J837-1),J837)</f>
        <v>1</v>
      </c>
    </row>
    <row r="839" spans="1:10" ht="12.75">
      <c r="A839" s="318" t="s">
        <v>4635</v>
      </c>
      <c r="B839" s="318" t="s">
        <v>4585</v>
      </c>
      <c r="C839" s="318" t="s">
        <v>4586</v>
      </c>
      <c r="E839" s="318" t="s">
        <v>362</v>
      </c>
      <c r="F839" s="320">
        <f>VLOOKUP(E839,RUOLO!$A$1:$B$6,2,FALSE)</f>
        <v>0</v>
      </c>
      <c r="G839" s="318" t="s">
        <v>3051</v>
      </c>
      <c r="H839" s="318" t="s">
        <v>3051</v>
      </c>
      <c r="I839" s="320">
        <f>IF(A839=A838,1,0)</f>
        <v>0</v>
      </c>
      <c r="J839" s="320">
        <f>IF(I839=0,-INT(J838-1),J838)</f>
        <v>0</v>
      </c>
    </row>
    <row r="840" spans="1:10" ht="12.75">
      <c r="A840" s="318" t="s">
        <v>4636</v>
      </c>
      <c r="B840" s="318" t="s">
        <v>4585</v>
      </c>
      <c r="C840" s="318" t="s">
        <v>4586</v>
      </c>
      <c r="E840" s="318" t="s">
        <v>362</v>
      </c>
      <c r="F840" s="320">
        <f>VLOOKUP(E840,RUOLO!$A$1:$B$6,2,FALSE)</f>
        <v>0</v>
      </c>
      <c r="G840" s="318" t="s">
        <v>3051</v>
      </c>
      <c r="H840" s="318" t="s">
        <v>3051</v>
      </c>
      <c r="I840" s="320">
        <f>IF(A840=A839,1,0)</f>
        <v>0</v>
      </c>
      <c r="J840" s="320">
        <f>IF(I840=0,-INT(J839-1),J839)</f>
        <v>1</v>
      </c>
    </row>
    <row r="841" spans="1:10" ht="12.75">
      <c r="A841" s="318" t="s">
        <v>4637</v>
      </c>
      <c r="B841" s="318" t="s">
        <v>4585</v>
      </c>
      <c r="C841" s="318" t="s">
        <v>4586</v>
      </c>
      <c r="E841" s="318" t="s">
        <v>362</v>
      </c>
      <c r="F841" s="320">
        <f>VLOOKUP(E841,RUOLO!$A$1:$B$6,2,FALSE)</f>
        <v>0</v>
      </c>
      <c r="G841" s="318" t="s">
        <v>3051</v>
      </c>
      <c r="H841" s="318" t="s">
        <v>3051</v>
      </c>
      <c r="I841" s="320">
        <f>IF(A841=A840,1,0)</f>
        <v>0</v>
      </c>
      <c r="J841" s="320">
        <f>IF(I841=0,-INT(J840-1),J840)</f>
        <v>0</v>
      </c>
    </row>
    <row r="842" spans="1:10" ht="12.75">
      <c r="A842" s="318" t="s">
        <v>4638</v>
      </c>
      <c r="B842" s="318" t="s">
        <v>4585</v>
      </c>
      <c r="C842" s="318" t="s">
        <v>4586</v>
      </c>
      <c r="E842" s="318" t="s">
        <v>362</v>
      </c>
      <c r="F842" s="320">
        <f>VLOOKUP(E842,RUOLO!$A$1:$B$6,2,FALSE)</f>
        <v>0</v>
      </c>
      <c r="G842" s="318" t="s">
        <v>3051</v>
      </c>
      <c r="H842" s="318" t="s">
        <v>3051</v>
      </c>
      <c r="I842" s="320">
        <f>IF(A842=A841,1,0)</f>
        <v>0</v>
      </c>
      <c r="J842" s="320">
        <f>IF(I842=0,-INT(J841-1),J841)</f>
        <v>1</v>
      </c>
    </row>
    <row r="843" spans="1:10" ht="12.75" customHeight="1">
      <c r="A843" s="318" t="s">
        <v>953</v>
      </c>
      <c r="B843" s="318" t="s">
        <v>4639</v>
      </c>
      <c r="C843" s="336" t="s">
        <v>4640</v>
      </c>
      <c r="E843" s="318" t="s">
        <v>362</v>
      </c>
      <c r="F843" s="320">
        <f>VLOOKUP(E843,RUOLO!$A$1:$B$6,2,FALSE)</f>
        <v>0</v>
      </c>
      <c r="G843" s="318" t="s">
        <v>3051</v>
      </c>
      <c r="H843" s="318" t="s">
        <v>3051</v>
      </c>
      <c r="I843" s="320">
        <f>IF(A843=A842,1,0)</f>
        <v>0</v>
      </c>
      <c r="J843" s="320">
        <f>IF(I843=0,-INT(J842-1),J842)</f>
        <v>0</v>
      </c>
    </row>
    <row r="844" spans="1:10" ht="12.75" customHeight="1">
      <c r="A844" s="318" t="s">
        <v>960</v>
      </c>
      <c r="B844" s="318" t="s">
        <v>4641</v>
      </c>
      <c r="C844" s="318" t="s">
        <v>4642</v>
      </c>
      <c r="E844" s="318" t="s">
        <v>362</v>
      </c>
      <c r="F844" s="320">
        <f>VLOOKUP(E844,RUOLO!$A$1:$B$6,2,FALSE)</f>
        <v>0</v>
      </c>
      <c r="G844" s="318" t="s">
        <v>3051</v>
      </c>
      <c r="H844" s="318" t="s">
        <v>3051</v>
      </c>
      <c r="I844" s="320">
        <f>IF(A844=A843,1,0)</f>
        <v>0</v>
      </c>
      <c r="J844" s="320">
        <f>IF(I844=0,-INT(J843-1),J843)</f>
        <v>1</v>
      </c>
    </row>
    <row r="845" spans="1:10" ht="12.75" customHeight="1">
      <c r="A845" s="318" t="s">
        <v>964</v>
      </c>
      <c r="B845" s="318" t="s">
        <v>4361</v>
      </c>
      <c r="C845" s="336" t="s">
        <v>4643</v>
      </c>
      <c r="E845" s="318" t="s">
        <v>362</v>
      </c>
      <c r="F845" s="320">
        <f>VLOOKUP(E845,RUOLO!$A$1:$B$6,2,FALSE)</f>
        <v>0</v>
      </c>
      <c r="G845" s="318" t="s">
        <v>3051</v>
      </c>
      <c r="H845" s="318" t="s">
        <v>3051</v>
      </c>
      <c r="I845" s="320">
        <f>IF(A845=A844,1,0)</f>
        <v>0</v>
      </c>
      <c r="J845" s="320">
        <f>IF(I845=0,-INT(J844-1),J844)</f>
        <v>0</v>
      </c>
    </row>
    <row r="846" spans="1:10" ht="12.75" customHeight="1">
      <c r="A846" s="318" t="s">
        <v>969</v>
      </c>
      <c r="B846" s="318" t="s">
        <v>4361</v>
      </c>
      <c r="C846" s="336" t="s">
        <v>4643</v>
      </c>
      <c r="E846" s="318" t="s">
        <v>362</v>
      </c>
      <c r="F846" s="320">
        <f>VLOOKUP(E846,RUOLO!$A$1:$B$6,2,FALSE)</f>
        <v>0</v>
      </c>
      <c r="G846" s="318" t="s">
        <v>3051</v>
      </c>
      <c r="H846" s="318" t="s">
        <v>3051</v>
      </c>
      <c r="I846" s="320">
        <f>IF(A846=A845,1,0)</f>
        <v>0</v>
      </c>
      <c r="J846" s="320">
        <f>IF(I846=0,-INT(J845-1),J845)</f>
        <v>1</v>
      </c>
    </row>
    <row r="847" spans="1:10" ht="12.75" customHeight="1">
      <c r="A847" s="318" t="s">
        <v>973</v>
      </c>
      <c r="B847" s="318" t="s">
        <v>4641</v>
      </c>
      <c r="C847" s="318" t="s">
        <v>4642</v>
      </c>
      <c r="E847" s="318" t="s">
        <v>362</v>
      </c>
      <c r="F847" s="320">
        <f>VLOOKUP(E847,RUOLO!$A$1:$B$6,2,FALSE)</f>
        <v>0</v>
      </c>
      <c r="G847" s="318" t="s">
        <v>3051</v>
      </c>
      <c r="H847" s="318" t="s">
        <v>3051</v>
      </c>
      <c r="I847" s="320">
        <f>IF(A847=A846,1,0)</f>
        <v>0</v>
      </c>
      <c r="J847" s="320">
        <f>IF(I847=0,-INT(J846-1),J846)</f>
        <v>0</v>
      </c>
    </row>
    <row r="848" spans="1:10" ht="12.75" customHeight="1">
      <c r="A848" s="318" t="s">
        <v>976</v>
      </c>
      <c r="B848" s="318" t="s">
        <v>4644</v>
      </c>
      <c r="C848" s="336" t="s">
        <v>4645</v>
      </c>
      <c r="E848" s="318" t="s">
        <v>362</v>
      </c>
      <c r="F848" s="320">
        <f>VLOOKUP(E848,RUOLO!$A$1:$B$6,2,FALSE)</f>
        <v>0</v>
      </c>
      <c r="G848" s="318" t="s">
        <v>3051</v>
      </c>
      <c r="H848" s="318" t="s">
        <v>3051</v>
      </c>
      <c r="I848" s="320">
        <f>IF(A848=A847,1,0)</f>
        <v>0</v>
      </c>
      <c r="J848" s="320">
        <f>IF(I848=0,-INT(J847-1),J847)</f>
        <v>1</v>
      </c>
    </row>
    <row r="849" spans="1:10" ht="12.75" customHeight="1">
      <c r="A849" s="318" t="s">
        <v>979</v>
      </c>
      <c r="B849" s="318" t="s">
        <v>4357</v>
      </c>
      <c r="C849" s="336" t="s">
        <v>4358</v>
      </c>
      <c r="E849" s="318" t="s">
        <v>362</v>
      </c>
      <c r="F849" s="320">
        <f>VLOOKUP(E849,RUOLO!$A$1:$B$6,2,FALSE)</f>
        <v>0</v>
      </c>
      <c r="G849" s="318" t="s">
        <v>3051</v>
      </c>
      <c r="H849" s="318" t="s">
        <v>3051</v>
      </c>
      <c r="I849" s="320">
        <f>IF(A849=A848,1,0)</f>
        <v>0</v>
      </c>
      <c r="J849" s="320">
        <f>IF(I849=0,-INT(J848-1),J848)</f>
        <v>0</v>
      </c>
    </row>
    <row r="850" spans="1:10" ht="12.75" customHeight="1">
      <c r="A850" s="318" t="s">
        <v>982</v>
      </c>
      <c r="B850" s="318" t="s">
        <v>4357</v>
      </c>
      <c r="C850" s="336" t="s">
        <v>4358</v>
      </c>
      <c r="E850" s="318" t="s">
        <v>362</v>
      </c>
      <c r="F850" s="320">
        <f>VLOOKUP(E850,RUOLO!$A$1:$B$6,2,FALSE)</f>
        <v>0</v>
      </c>
      <c r="G850" s="318" t="s">
        <v>3051</v>
      </c>
      <c r="H850" s="318" t="s">
        <v>3051</v>
      </c>
      <c r="I850" s="320">
        <f>IF(A850=A849,1,0)</f>
        <v>0</v>
      </c>
      <c r="J850" s="320">
        <f>IF(I850=0,-INT(J849-1),J849)</f>
        <v>1</v>
      </c>
    </row>
    <row r="851" spans="1:10" ht="12.75" customHeight="1">
      <c r="A851" s="318" t="s">
        <v>985</v>
      </c>
      <c r="B851" s="318" t="s">
        <v>4639</v>
      </c>
      <c r="C851" s="336" t="s">
        <v>4640</v>
      </c>
      <c r="E851" s="318" t="s">
        <v>362</v>
      </c>
      <c r="F851" s="320">
        <f>VLOOKUP(E851,RUOLO!$A$1:$B$6,2,FALSE)</f>
        <v>0</v>
      </c>
      <c r="G851" s="318" t="s">
        <v>3051</v>
      </c>
      <c r="H851" s="318" t="s">
        <v>3051</v>
      </c>
      <c r="I851" s="320">
        <f>IF(A851=A850,1,0)</f>
        <v>0</v>
      </c>
      <c r="J851" s="320">
        <f>IF(I851=0,-INT(J850-1),J850)</f>
        <v>0</v>
      </c>
    </row>
    <row r="852" spans="1:10" ht="12.75" customHeight="1">
      <c r="A852" s="318" t="s">
        <v>988</v>
      </c>
      <c r="B852" s="318" t="s">
        <v>3120</v>
      </c>
      <c r="C852" s="318" t="s">
        <v>4646</v>
      </c>
      <c r="E852" s="318" t="s">
        <v>362</v>
      </c>
      <c r="F852" s="320">
        <f>VLOOKUP(E852,RUOLO!$A$1:$B$6,2,FALSE)</f>
        <v>0</v>
      </c>
      <c r="G852" s="318" t="s">
        <v>3051</v>
      </c>
      <c r="H852" s="318" t="s">
        <v>3051</v>
      </c>
      <c r="I852" s="320">
        <f>IF(A852=A851,1,0)</f>
        <v>0</v>
      </c>
      <c r="J852" s="320">
        <f>IF(I852=0,-INT(J851-1),J851)</f>
        <v>1</v>
      </c>
    </row>
    <row r="853" spans="1:10" ht="12.75" customHeight="1">
      <c r="A853" s="318" t="s">
        <v>994</v>
      </c>
      <c r="B853" s="318" t="s">
        <v>4158</v>
      </c>
      <c r="C853" s="336" t="s">
        <v>4647</v>
      </c>
      <c r="E853" s="318" t="s">
        <v>362</v>
      </c>
      <c r="F853" s="320">
        <f>VLOOKUP(E853,RUOLO!$A$1:$B$6,2,FALSE)</f>
        <v>0</v>
      </c>
      <c r="G853" s="318" t="s">
        <v>3051</v>
      </c>
      <c r="H853" s="318" t="s">
        <v>3051</v>
      </c>
      <c r="I853" s="320">
        <f>IF(A853=A852,1,0)</f>
        <v>0</v>
      </c>
      <c r="J853" s="320">
        <f>IF(I853=0,-INT(J852-1),J852)</f>
        <v>0</v>
      </c>
    </row>
    <row r="854" spans="1:10" ht="12.75" customHeight="1">
      <c r="A854" s="318" t="s">
        <v>1000</v>
      </c>
      <c r="B854" s="324" t="s">
        <v>4648</v>
      </c>
      <c r="C854" s="318" t="s">
        <v>4649</v>
      </c>
      <c r="E854" s="318" t="s">
        <v>362</v>
      </c>
      <c r="F854" s="320">
        <f>VLOOKUP(E854,RUOLO!$A$1:$B$6,2,FALSE)</f>
        <v>0</v>
      </c>
      <c r="G854" s="318" t="s">
        <v>3051</v>
      </c>
      <c r="H854" s="318" t="s">
        <v>3051</v>
      </c>
      <c r="I854" s="320">
        <f>IF(A854=A853,1,0)</f>
        <v>0</v>
      </c>
      <c r="J854" s="320">
        <f>IF(I854=0,-INT(J853-1),J853)</f>
        <v>1</v>
      </c>
    </row>
    <row r="855" spans="1:10" ht="12.75" customHeight="1">
      <c r="A855" s="318" t="s">
        <v>1007</v>
      </c>
      <c r="B855" s="318" t="s">
        <v>4650</v>
      </c>
      <c r="C855" s="336" t="s">
        <v>4651</v>
      </c>
      <c r="E855" s="318" t="s">
        <v>362</v>
      </c>
      <c r="F855" s="320">
        <f>VLOOKUP(E855,RUOLO!$A$1:$B$6,2,FALSE)</f>
        <v>0</v>
      </c>
      <c r="G855" s="318" t="s">
        <v>3051</v>
      </c>
      <c r="H855" s="318" t="s">
        <v>3051</v>
      </c>
      <c r="I855" s="320">
        <f>IF(A855=A854,1,0)</f>
        <v>0</v>
      </c>
      <c r="J855" s="320">
        <f>IF(I855=0,-INT(J854-1),J854)</f>
        <v>0</v>
      </c>
    </row>
    <row r="856" spans="1:10" ht="12.75" customHeight="1">
      <c r="A856" s="318" t="s">
        <v>1011</v>
      </c>
      <c r="B856" s="318" t="s">
        <v>4158</v>
      </c>
      <c r="C856" s="336" t="s">
        <v>4647</v>
      </c>
      <c r="E856" s="318" t="s">
        <v>362</v>
      </c>
      <c r="F856" s="320">
        <f>VLOOKUP(E856,RUOLO!$A$1:$B$6,2,FALSE)</f>
        <v>0</v>
      </c>
      <c r="G856" s="318" t="s">
        <v>3051</v>
      </c>
      <c r="H856" s="318" t="s">
        <v>3051</v>
      </c>
      <c r="I856" s="320">
        <f>IF(A856=A855,1,0)</f>
        <v>0</v>
      </c>
      <c r="J856" s="320">
        <f>IF(I856=0,-INT(J855-1),J855)</f>
        <v>1</v>
      </c>
    </row>
    <row r="857" spans="1:10" ht="12.75" customHeight="1">
      <c r="A857" s="318" t="s">
        <v>1016</v>
      </c>
      <c r="B857" s="318" t="s">
        <v>4158</v>
      </c>
      <c r="C857" s="336" t="s">
        <v>4647</v>
      </c>
      <c r="E857" s="318" t="s">
        <v>362</v>
      </c>
      <c r="F857" s="320">
        <f>VLOOKUP(E857,RUOLO!$A$1:$B$6,2,FALSE)</f>
        <v>0</v>
      </c>
      <c r="G857" s="318" t="s">
        <v>3051</v>
      </c>
      <c r="H857" s="318" t="s">
        <v>3051</v>
      </c>
      <c r="I857" s="320">
        <f>IF(A857=A856,1,0)</f>
        <v>0</v>
      </c>
      <c r="J857" s="320">
        <f>IF(I857=0,-INT(J856-1),J856)</f>
        <v>0</v>
      </c>
    </row>
    <row r="858" spans="1:10" ht="12.75" customHeight="1">
      <c r="A858" s="318" t="s">
        <v>1020</v>
      </c>
      <c r="B858" s="318" t="s">
        <v>4158</v>
      </c>
      <c r="C858" s="336" t="s">
        <v>4647</v>
      </c>
      <c r="E858" s="318" t="s">
        <v>362</v>
      </c>
      <c r="F858" s="320">
        <f>VLOOKUP(E858,RUOLO!$A$1:$B$6,2,FALSE)</f>
        <v>0</v>
      </c>
      <c r="G858" s="318" t="s">
        <v>3051</v>
      </c>
      <c r="H858" s="318" t="s">
        <v>3051</v>
      </c>
      <c r="I858" s="320">
        <f>IF(A858=A857,1,0)</f>
        <v>0</v>
      </c>
      <c r="J858" s="320">
        <f>IF(I858=0,-INT(J857-1),J857)</f>
        <v>1</v>
      </c>
    </row>
    <row r="859" spans="1:10" ht="12.75">
      <c r="A859" s="318" t="s">
        <v>1026</v>
      </c>
      <c r="B859" s="318" t="s">
        <v>4652</v>
      </c>
      <c r="C859" s="323" t="s">
        <v>4653</v>
      </c>
      <c r="E859" s="318" t="s">
        <v>362</v>
      </c>
      <c r="F859" s="320">
        <f>VLOOKUP(E859,RUOLO!$A$1:$B$6,2,FALSE)</f>
        <v>0</v>
      </c>
      <c r="G859" s="318" t="s">
        <v>3051</v>
      </c>
      <c r="H859" s="318" t="s">
        <v>3051</v>
      </c>
      <c r="I859" s="320">
        <f>IF(A859=A858,1,0)</f>
        <v>0</v>
      </c>
      <c r="J859" s="320">
        <f>IF(I859=0,-INT(J858-1),J858)</f>
        <v>0</v>
      </c>
    </row>
    <row r="860" spans="1:10" ht="12.75">
      <c r="A860" s="318" t="s">
        <v>1032</v>
      </c>
      <c r="B860" s="318" t="s">
        <v>4654</v>
      </c>
      <c r="C860" s="318" t="s">
        <v>4655</v>
      </c>
      <c r="E860" s="318" t="s">
        <v>362</v>
      </c>
      <c r="F860" s="320">
        <f>VLOOKUP(E860,RUOLO!$A$1:$B$6,2,FALSE)</f>
        <v>0</v>
      </c>
      <c r="G860" s="318" t="s">
        <v>3051</v>
      </c>
      <c r="H860" s="318" t="s">
        <v>3051</v>
      </c>
      <c r="I860" s="320">
        <f>IF(A860=A859,1,0)</f>
        <v>0</v>
      </c>
      <c r="J860" s="320">
        <f>IF(I860=0,-INT(J859-1),J859)</f>
        <v>1</v>
      </c>
    </row>
    <row r="861" spans="1:10" ht="12.75">
      <c r="A861" s="318" t="s">
        <v>1037</v>
      </c>
      <c r="B861" s="318" t="s">
        <v>4656</v>
      </c>
      <c r="C861" s="323" t="s">
        <v>4657</v>
      </c>
      <c r="E861" s="318" t="s">
        <v>362</v>
      </c>
      <c r="F861" s="320">
        <f>VLOOKUP(E861,RUOLO!$A$1:$B$6,2,FALSE)</f>
        <v>0</v>
      </c>
      <c r="G861" s="318" t="s">
        <v>3051</v>
      </c>
      <c r="H861" s="318" t="s">
        <v>3051</v>
      </c>
      <c r="I861" s="320">
        <f>IF(A861=A860,1,0)</f>
        <v>0</v>
      </c>
      <c r="J861" s="320">
        <f>IF(I861=0,-INT(J860-1),J860)</f>
        <v>0</v>
      </c>
    </row>
    <row r="862" spans="1:10" ht="12.75">
      <c r="A862" s="318" t="s">
        <v>1042</v>
      </c>
      <c r="B862" s="318" t="s">
        <v>4300</v>
      </c>
      <c r="C862" s="318" t="s">
        <v>4658</v>
      </c>
      <c r="E862" s="318" t="s">
        <v>362</v>
      </c>
      <c r="F862" s="320">
        <f>VLOOKUP(E862,RUOLO!$A$1:$B$6,2,FALSE)</f>
        <v>0</v>
      </c>
      <c r="G862" s="318" t="s">
        <v>3051</v>
      </c>
      <c r="H862" s="318" t="s">
        <v>3051</v>
      </c>
      <c r="I862" s="320">
        <f>IF(A862=A861,1,0)</f>
        <v>0</v>
      </c>
      <c r="J862" s="320">
        <f>IF(I862=0,-INT(J861-1),J861)</f>
        <v>1</v>
      </c>
    </row>
    <row r="863" spans="1:10" ht="12.75">
      <c r="A863" s="318" t="s">
        <v>1047</v>
      </c>
      <c r="B863" s="318" t="s">
        <v>4659</v>
      </c>
      <c r="C863" s="323" t="s">
        <v>4660</v>
      </c>
      <c r="E863" s="318" t="s">
        <v>362</v>
      </c>
      <c r="F863" s="320">
        <f>VLOOKUP(E863,RUOLO!$A$1:$B$6,2,FALSE)</f>
        <v>0</v>
      </c>
      <c r="G863" s="318" t="s">
        <v>3051</v>
      </c>
      <c r="H863" s="318" t="s">
        <v>3051</v>
      </c>
      <c r="I863" s="320">
        <f>IF(A863=A862,1,0)</f>
        <v>0</v>
      </c>
      <c r="J863" s="320">
        <f>IF(I863=0,-INT(J862-1),J862)</f>
        <v>0</v>
      </c>
    </row>
    <row r="864" spans="1:10" ht="12.75">
      <c r="A864" s="318" t="s">
        <v>1052</v>
      </c>
      <c r="B864" s="318" t="s">
        <v>4661</v>
      </c>
      <c r="C864" s="323" t="s">
        <v>4662</v>
      </c>
      <c r="E864" s="318" t="s">
        <v>362</v>
      </c>
      <c r="F864" s="320">
        <f>VLOOKUP(E864,RUOLO!$A$1:$B$6,2,FALSE)</f>
        <v>0</v>
      </c>
      <c r="G864" s="318" t="s">
        <v>3051</v>
      </c>
      <c r="H864" s="318" t="s">
        <v>3051</v>
      </c>
      <c r="I864" s="320">
        <f>IF(A864=A863,1,0)</f>
        <v>0</v>
      </c>
      <c r="J864" s="320">
        <f>IF(I864=0,-INT(J863-1),J863)</f>
        <v>1</v>
      </c>
    </row>
    <row r="865" spans="1:10" ht="12.75">
      <c r="A865" s="318" t="s">
        <v>1057</v>
      </c>
      <c r="B865" s="318" t="s">
        <v>3047</v>
      </c>
      <c r="C865" s="318" t="s">
        <v>4663</v>
      </c>
      <c r="E865" s="318" t="s">
        <v>362</v>
      </c>
      <c r="F865" s="320">
        <f>VLOOKUP(E865,RUOLO!$A$1:$B$6,2,FALSE)</f>
        <v>0</v>
      </c>
      <c r="G865" s="318" t="s">
        <v>3051</v>
      </c>
      <c r="H865" s="318" t="s">
        <v>3051</v>
      </c>
      <c r="I865" s="320">
        <f>IF(A865=A864,1,0)</f>
        <v>0</v>
      </c>
      <c r="J865" s="320">
        <f>IF(I865=0,-INT(J864-1),J864)</f>
        <v>0</v>
      </c>
    </row>
    <row r="866" spans="1:10" ht="12.75">
      <c r="A866" s="318" t="s">
        <v>1063</v>
      </c>
      <c r="B866" s="318" t="s">
        <v>4503</v>
      </c>
      <c r="C866" s="318" t="s">
        <v>4504</v>
      </c>
      <c r="E866" s="318" t="s">
        <v>362</v>
      </c>
      <c r="F866" s="320">
        <f>VLOOKUP(E866,RUOLO!$A$1:$B$6,2,FALSE)</f>
        <v>0</v>
      </c>
      <c r="G866" s="318" t="s">
        <v>3051</v>
      </c>
      <c r="H866" s="318" t="s">
        <v>3051</v>
      </c>
      <c r="I866" s="320">
        <f>IF(A866=A865,1,0)</f>
        <v>0</v>
      </c>
      <c r="J866" s="320">
        <f>IF(I866=0,-INT(J865-1),J865)</f>
        <v>1</v>
      </c>
    </row>
    <row r="867" spans="1:10" ht="12.75">
      <c r="A867" s="318" t="s">
        <v>1065</v>
      </c>
      <c r="B867" s="318" t="s">
        <v>4664</v>
      </c>
      <c r="C867" s="318" t="s">
        <v>4665</v>
      </c>
      <c r="E867" s="318" t="s">
        <v>362</v>
      </c>
      <c r="F867" s="320">
        <f>VLOOKUP(E867,RUOLO!$A$1:$B$6,2,FALSE)</f>
        <v>0</v>
      </c>
      <c r="G867" s="318" t="s">
        <v>3051</v>
      </c>
      <c r="H867" s="318" t="s">
        <v>3051</v>
      </c>
      <c r="I867" s="320">
        <f>IF(A867=A866,1,0)</f>
        <v>0</v>
      </c>
      <c r="J867" s="320">
        <f>IF(I867=0,-INT(J866-1),J866)</f>
        <v>0</v>
      </c>
    </row>
    <row r="868" spans="1:10" ht="12.75">
      <c r="A868" s="318" t="s">
        <v>1067</v>
      </c>
      <c r="B868" s="318" t="s">
        <v>4666</v>
      </c>
      <c r="C868" s="318" t="s">
        <v>4667</v>
      </c>
      <c r="E868" s="318" t="s">
        <v>362</v>
      </c>
      <c r="F868" s="320">
        <f>VLOOKUP(E868,RUOLO!$A$1:$B$6,2,FALSE)</f>
        <v>0</v>
      </c>
      <c r="G868" s="318" t="s">
        <v>3051</v>
      </c>
      <c r="H868" s="318" t="s">
        <v>3051</v>
      </c>
      <c r="I868" s="320">
        <f>IF(A868=A867,1,0)</f>
        <v>0</v>
      </c>
      <c r="J868" s="320">
        <f>IF(I868=0,-INT(J867-1),J867)</f>
        <v>1</v>
      </c>
    </row>
    <row r="869" spans="1:10" ht="12.75">
      <c r="A869" s="318" t="s">
        <v>1070</v>
      </c>
      <c r="B869" s="318" t="s">
        <v>4668</v>
      </c>
      <c r="C869" s="318" t="s">
        <v>4669</v>
      </c>
      <c r="E869" s="318" t="s">
        <v>362</v>
      </c>
      <c r="F869" s="320">
        <f>VLOOKUP(E869,RUOLO!$A$1:$B$6,2,FALSE)</f>
        <v>0</v>
      </c>
      <c r="G869" s="318" t="s">
        <v>3051</v>
      </c>
      <c r="H869" s="318" t="s">
        <v>3051</v>
      </c>
      <c r="I869" s="320">
        <f>IF(A869=A868,1,0)</f>
        <v>0</v>
      </c>
      <c r="J869" s="320">
        <f>IF(I869=0,-INT(J868-1),J868)</f>
        <v>0</v>
      </c>
    </row>
    <row r="870" spans="1:10" ht="12.75">
      <c r="A870" s="318" t="s">
        <v>1071</v>
      </c>
      <c r="B870" s="318" t="s">
        <v>3054</v>
      </c>
      <c r="C870" s="318" t="s">
        <v>4670</v>
      </c>
      <c r="E870" s="318" t="s">
        <v>362</v>
      </c>
      <c r="F870" s="320">
        <f>VLOOKUP(E870,RUOLO!$A$1:$B$6,2,FALSE)</f>
        <v>0</v>
      </c>
      <c r="G870" s="318" t="s">
        <v>3051</v>
      </c>
      <c r="H870" s="318" t="s">
        <v>3051</v>
      </c>
      <c r="I870" s="320">
        <f>IF(A870=A869,1,0)</f>
        <v>0</v>
      </c>
      <c r="J870" s="320">
        <f>IF(I870=0,-INT(J869-1),J869)</f>
        <v>1</v>
      </c>
    </row>
    <row r="871" spans="1:10" ht="12.75">
      <c r="A871" s="318" t="s">
        <v>1072</v>
      </c>
      <c r="B871" s="318" t="s">
        <v>3054</v>
      </c>
      <c r="C871" s="318" t="s">
        <v>4670</v>
      </c>
      <c r="E871" s="318" t="s">
        <v>362</v>
      </c>
      <c r="F871" s="320">
        <f>VLOOKUP(E871,RUOLO!$A$1:$B$6,2,FALSE)</f>
        <v>0</v>
      </c>
      <c r="G871" s="318" t="s">
        <v>3051</v>
      </c>
      <c r="H871" s="318" t="s">
        <v>3051</v>
      </c>
      <c r="I871" s="320">
        <f>IF(A871=A870,1,0)</f>
        <v>0</v>
      </c>
      <c r="J871" s="320">
        <f>IF(I871=0,-INT(J870-1),J870)</f>
        <v>0</v>
      </c>
    </row>
    <row r="872" spans="1:10" ht="12.75">
      <c r="A872" s="318" t="s">
        <v>1073</v>
      </c>
      <c r="B872" s="318" t="s">
        <v>4671</v>
      </c>
      <c r="C872" s="318" t="s">
        <v>4672</v>
      </c>
      <c r="E872" s="318" t="s">
        <v>362</v>
      </c>
      <c r="F872" s="320">
        <f>VLOOKUP(E872,RUOLO!$A$1:$B$6,2,FALSE)</f>
        <v>0</v>
      </c>
      <c r="G872" s="318" t="s">
        <v>3051</v>
      </c>
      <c r="H872" s="318" t="s">
        <v>3051</v>
      </c>
      <c r="I872" s="320">
        <f>IF(A872=A871,1,0)</f>
        <v>0</v>
      </c>
      <c r="J872" s="320">
        <f>IF(I872=0,-INT(J871-1),J871)</f>
        <v>1</v>
      </c>
    </row>
    <row r="873" spans="1:10" ht="12.75">
      <c r="A873" s="318" t="s">
        <v>1074</v>
      </c>
      <c r="B873" s="318" t="s">
        <v>4503</v>
      </c>
      <c r="C873" s="318" t="s">
        <v>4504</v>
      </c>
      <c r="E873" s="318" t="s">
        <v>362</v>
      </c>
      <c r="F873" s="320">
        <f>VLOOKUP(E873,RUOLO!$A$1:$B$6,2,FALSE)</f>
        <v>0</v>
      </c>
      <c r="G873" s="318" t="s">
        <v>3051</v>
      </c>
      <c r="H873" s="318" t="s">
        <v>3051</v>
      </c>
      <c r="I873" s="320">
        <f>IF(A873=A872,1,0)</f>
        <v>0</v>
      </c>
      <c r="J873" s="320">
        <f>IF(I873=0,-INT(J872-1),J872)</f>
        <v>0</v>
      </c>
    </row>
    <row r="874" spans="1:10" ht="12.75">
      <c r="A874" s="318" t="s">
        <v>1075</v>
      </c>
      <c r="B874" s="318" t="s">
        <v>4673</v>
      </c>
      <c r="C874" s="318" t="s">
        <v>4674</v>
      </c>
      <c r="E874" s="318" t="s">
        <v>362</v>
      </c>
      <c r="F874" s="320">
        <f>VLOOKUP(E874,RUOLO!$A$1:$B$6,2,FALSE)</f>
        <v>0</v>
      </c>
      <c r="G874" s="318" t="s">
        <v>3051</v>
      </c>
      <c r="H874" s="318" t="s">
        <v>3051</v>
      </c>
      <c r="I874" s="320">
        <f>IF(A874=A873,1,0)</f>
        <v>0</v>
      </c>
      <c r="J874" s="320">
        <f>IF(I874=0,-INT(J873-1),J873)</f>
        <v>1</v>
      </c>
    </row>
    <row r="875" spans="1:10" ht="12.75">
      <c r="A875" s="318" t="s">
        <v>1076</v>
      </c>
      <c r="B875" s="318" t="s">
        <v>4675</v>
      </c>
      <c r="C875" s="318" t="s">
        <v>4676</v>
      </c>
      <c r="E875" s="318" t="s">
        <v>362</v>
      </c>
      <c r="F875" s="320">
        <f>VLOOKUP(E875,RUOLO!$A$1:$B$6,2,FALSE)</f>
        <v>0</v>
      </c>
      <c r="G875" s="318" t="s">
        <v>3051</v>
      </c>
      <c r="H875" s="318" t="s">
        <v>3051</v>
      </c>
      <c r="I875" s="320">
        <f>IF(A875=A874,1,0)</f>
        <v>0</v>
      </c>
      <c r="J875" s="320">
        <f>IF(I875=0,-INT(J874-1),J874)</f>
        <v>0</v>
      </c>
    </row>
    <row r="876" spans="1:10" ht="12.75">
      <c r="A876" s="318" t="s">
        <v>1080</v>
      </c>
      <c r="B876" s="318" t="s">
        <v>4677</v>
      </c>
      <c r="C876" s="318" t="s">
        <v>4678</v>
      </c>
      <c r="E876" s="318" t="s">
        <v>362</v>
      </c>
      <c r="F876" s="320">
        <f>VLOOKUP(E876,RUOLO!$A$1:$B$6,2,FALSE)</f>
        <v>0</v>
      </c>
      <c r="G876" s="318" t="s">
        <v>3051</v>
      </c>
      <c r="H876" s="318" t="s">
        <v>3051</v>
      </c>
      <c r="I876" s="320">
        <f>IF(A876=A875,1,0)</f>
        <v>0</v>
      </c>
      <c r="J876" s="320">
        <f>IF(I876=0,-INT(J875-1),J875)</f>
        <v>1</v>
      </c>
    </row>
    <row r="877" spans="1:10" ht="12.75">
      <c r="A877" s="318" t="s">
        <v>1080</v>
      </c>
      <c r="B877" s="318" t="s">
        <v>4152</v>
      </c>
      <c r="C877" s="318" t="s">
        <v>4679</v>
      </c>
      <c r="E877" s="318" t="s">
        <v>362</v>
      </c>
      <c r="F877" s="320">
        <f>VLOOKUP(E877,RUOLO!$A$1:$B$6,2,FALSE)</f>
        <v>0</v>
      </c>
      <c r="G877" s="318" t="s">
        <v>3051</v>
      </c>
      <c r="H877" s="318" t="s">
        <v>3056</v>
      </c>
      <c r="I877" s="320">
        <f>IF(A877=A876,1,0)</f>
        <v>1</v>
      </c>
      <c r="J877" s="320">
        <f>IF(I877=0,-INT(J876-1),J876)</f>
      </c>
    </row>
    <row r="878" spans="1:10" ht="12.75">
      <c r="A878" s="318" t="s">
        <v>1080</v>
      </c>
      <c r="B878" s="318" t="s">
        <v>3116</v>
      </c>
      <c r="C878" s="318" t="s">
        <v>3117</v>
      </c>
      <c r="E878" s="318" t="s">
        <v>362</v>
      </c>
      <c r="F878" s="320">
        <f>VLOOKUP(E878,RUOLO!$A$1:$B$6,2,FALSE)</f>
        <v>0</v>
      </c>
      <c r="G878" s="318" t="s">
        <v>3051</v>
      </c>
      <c r="H878" s="318" t="s">
        <v>3056</v>
      </c>
      <c r="I878" s="320">
        <f>IF(A878=A877,1,0)</f>
        <v>1</v>
      </c>
      <c r="J878" s="320">
        <f>IF(I878=0,-INT(J877-1),J877)</f>
      </c>
    </row>
    <row r="879" spans="1:10" ht="12.75">
      <c r="A879" s="318" t="s">
        <v>1081</v>
      </c>
      <c r="B879" s="318" t="s">
        <v>4680</v>
      </c>
      <c r="C879" s="318" t="s">
        <v>4681</v>
      </c>
      <c r="E879" s="318" t="s">
        <v>362</v>
      </c>
      <c r="F879" s="320">
        <f>VLOOKUP(E879,RUOLO!$A$1:$B$6,2,FALSE)</f>
        <v>0</v>
      </c>
      <c r="G879" s="318" t="s">
        <v>3051</v>
      </c>
      <c r="H879" s="318" t="s">
        <v>3051</v>
      </c>
      <c r="I879" s="320">
        <f>IF(A879=A878,1,0)</f>
        <v>0</v>
      </c>
      <c r="J879" s="320">
        <f>IF(I879=0,-INT(J878-1),J878)</f>
        <v>0</v>
      </c>
    </row>
    <row r="880" spans="1:10" ht="12.75">
      <c r="A880" s="318" t="s">
        <v>1083</v>
      </c>
      <c r="B880" s="318" t="s">
        <v>4680</v>
      </c>
      <c r="C880" s="318" t="s">
        <v>4681</v>
      </c>
      <c r="E880" s="318" t="s">
        <v>362</v>
      </c>
      <c r="F880" s="320">
        <f>VLOOKUP(E880,RUOLO!$A$1:$B$6,2,FALSE)</f>
        <v>0</v>
      </c>
      <c r="G880" s="318" t="s">
        <v>3051</v>
      </c>
      <c r="H880" s="318" t="s">
        <v>3051</v>
      </c>
      <c r="I880" s="320">
        <f>IF(A880=A879,1,0)</f>
        <v>0</v>
      </c>
      <c r="J880" s="320">
        <f>IF(I880=0,-INT(J879-1),J879)</f>
        <v>1</v>
      </c>
    </row>
    <row r="881" spans="1:10" ht="12.75">
      <c r="A881" s="318" t="s">
        <v>1084</v>
      </c>
      <c r="B881" s="318" t="s">
        <v>4682</v>
      </c>
      <c r="C881" s="318" t="s">
        <v>4683</v>
      </c>
      <c r="E881" s="318" t="s">
        <v>362</v>
      </c>
      <c r="F881" s="320">
        <f>VLOOKUP(E881,RUOLO!$A$1:$B$6,2,FALSE)</f>
        <v>0</v>
      </c>
      <c r="G881" s="318" t="s">
        <v>3051</v>
      </c>
      <c r="H881" s="318" t="s">
        <v>3051</v>
      </c>
      <c r="I881" s="320">
        <f>IF(A881=A880,1,0)</f>
        <v>0</v>
      </c>
      <c r="J881" s="320">
        <f>IF(I881=0,-INT(J880-1),J880)</f>
        <v>0</v>
      </c>
    </row>
    <row r="882" spans="1:10" ht="12.75">
      <c r="A882" s="318" t="s">
        <v>1086</v>
      </c>
      <c r="B882" s="318" t="s">
        <v>4684</v>
      </c>
      <c r="C882" s="318" t="s">
        <v>4685</v>
      </c>
      <c r="E882" s="318" t="s">
        <v>362</v>
      </c>
      <c r="F882" s="320">
        <f>VLOOKUP(E882,RUOLO!$A$1:$B$6,2,FALSE)</f>
        <v>0</v>
      </c>
      <c r="G882" s="318" t="s">
        <v>3051</v>
      </c>
      <c r="H882" s="318" t="s">
        <v>3051</v>
      </c>
      <c r="I882" s="320">
        <f>IF(A882=A881,1,0)</f>
        <v>0</v>
      </c>
      <c r="J882" s="320">
        <f>IF(I882=0,-INT(J881-1),J881)</f>
        <v>1</v>
      </c>
    </row>
    <row r="883" spans="1:10" ht="12.75">
      <c r="A883" s="318" t="s">
        <v>1087</v>
      </c>
      <c r="B883" s="318" t="s">
        <v>4686</v>
      </c>
      <c r="C883" s="318" t="s">
        <v>4687</v>
      </c>
      <c r="E883" s="318" t="s">
        <v>362</v>
      </c>
      <c r="F883" s="320">
        <f>VLOOKUP(E883,RUOLO!$A$1:$B$6,2,FALSE)</f>
        <v>0</v>
      </c>
      <c r="G883" s="318" t="s">
        <v>3051</v>
      </c>
      <c r="H883" s="318" t="s">
        <v>3051</v>
      </c>
      <c r="I883" s="320">
        <f>IF(A883=A882,1,0)</f>
        <v>0</v>
      </c>
      <c r="J883" s="320">
        <f>IF(I883=0,-INT(J882-1),J882)</f>
        <v>0</v>
      </c>
    </row>
    <row r="884" spans="1:10" ht="12.75">
      <c r="A884" s="318" t="s">
        <v>1089</v>
      </c>
      <c r="B884" s="318" t="s">
        <v>4503</v>
      </c>
      <c r="C884" s="318" t="s">
        <v>4504</v>
      </c>
      <c r="E884" s="318" t="s">
        <v>362</v>
      </c>
      <c r="F884" s="320">
        <f>VLOOKUP(E884,RUOLO!$A$1:$B$6,2,FALSE)</f>
        <v>0</v>
      </c>
      <c r="G884" s="318" t="s">
        <v>3051</v>
      </c>
      <c r="H884" s="318" t="s">
        <v>3051</v>
      </c>
      <c r="I884" s="320">
        <f>IF(A884=A883,1,0)</f>
        <v>0</v>
      </c>
      <c r="J884" s="320">
        <f>IF(I884=0,-INT(J883-1),J883)</f>
        <v>1</v>
      </c>
    </row>
    <row r="885" spans="1:10" ht="12.75">
      <c r="A885" s="318" t="s">
        <v>1091</v>
      </c>
      <c r="B885" s="318" t="s">
        <v>4501</v>
      </c>
      <c r="C885" s="318" t="s">
        <v>4688</v>
      </c>
      <c r="E885" s="318" t="s">
        <v>362</v>
      </c>
      <c r="F885" s="320">
        <f>VLOOKUP(E885,RUOLO!$A$1:$B$6,2,FALSE)</f>
        <v>0</v>
      </c>
      <c r="G885" s="318" t="s">
        <v>3051</v>
      </c>
      <c r="H885" s="318" t="s">
        <v>3051</v>
      </c>
      <c r="I885" s="320">
        <f>IF(A885=A884,1,0)</f>
        <v>0</v>
      </c>
      <c r="J885" s="320">
        <f>IF(I885=0,-INT(J884-1),J884)</f>
        <v>0</v>
      </c>
    </row>
    <row r="886" spans="1:10" ht="12.75">
      <c r="A886" s="318" t="s">
        <v>1096</v>
      </c>
      <c r="B886" s="318" t="s">
        <v>4689</v>
      </c>
      <c r="C886" s="318" t="s">
        <v>4690</v>
      </c>
      <c r="E886" s="318" t="s">
        <v>362</v>
      </c>
      <c r="F886" s="320">
        <f>VLOOKUP(E886,RUOLO!$A$1:$B$6,2,FALSE)</f>
        <v>0</v>
      </c>
      <c r="G886" s="318" t="s">
        <v>3051</v>
      </c>
      <c r="H886" s="318" t="s">
        <v>3051</v>
      </c>
      <c r="I886" s="320">
        <f>IF(A886=A885,1,0)</f>
        <v>0</v>
      </c>
      <c r="J886" s="320">
        <f>IF(I886=0,-INT(J885-1),J885)</f>
        <v>1</v>
      </c>
    </row>
    <row r="887" spans="1:10" ht="12.75">
      <c r="A887" s="318" t="s">
        <v>1097</v>
      </c>
      <c r="B887" s="318" t="s">
        <v>4501</v>
      </c>
      <c r="C887" s="318" t="s">
        <v>4502</v>
      </c>
      <c r="E887" s="318" t="s">
        <v>362</v>
      </c>
      <c r="F887" s="320">
        <f>VLOOKUP(E887,RUOLO!$A$1:$B$6,2,FALSE)</f>
        <v>0</v>
      </c>
      <c r="G887" s="318" t="s">
        <v>3051</v>
      </c>
      <c r="H887" s="318" t="s">
        <v>3051</v>
      </c>
      <c r="I887" s="320">
        <f>IF(A887=A886,1,0)</f>
        <v>0</v>
      </c>
      <c r="J887" s="320">
        <f>IF(I887=0,-INT(J886-1),J886)</f>
        <v>0</v>
      </c>
    </row>
    <row r="888" spans="1:10" ht="12.75">
      <c r="A888" s="318" t="s">
        <v>1081</v>
      </c>
      <c r="B888" s="318" t="s">
        <v>4680</v>
      </c>
      <c r="C888" s="318" t="s">
        <v>4681</v>
      </c>
      <c r="E888" s="318" t="s">
        <v>362</v>
      </c>
      <c r="F888" s="320">
        <f>VLOOKUP(E888,RUOLO!$A$1:$B$6,2,FALSE)</f>
        <v>0</v>
      </c>
      <c r="G888" s="318" t="s">
        <v>3051</v>
      </c>
      <c r="H888" s="318" t="s">
        <v>3051</v>
      </c>
      <c r="I888" s="320">
        <f>IF(A888=A887,1,0)</f>
        <v>0</v>
      </c>
      <c r="J888" s="320">
        <f>IF(I888=0,-INT(J887-1),J887)</f>
        <v>1</v>
      </c>
    </row>
    <row r="889" spans="1:10" ht="12.75">
      <c r="A889" s="318" t="s">
        <v>1098</v>
      </c>
      <c r="B889" s="318" t="s">
        <v>4691</v>
      </c>
      <c r="C889" s="318" t="s">
        <v>4692</v>
      </c>
      <c r="E889" s="318" t="s">
        <v>362</v>
      </c>
      <c r="F889" s="320">
        <f>VLOOKUP(E889,RUOLO!$A$1:$B$6,2,FALSE)</f>
        <v>0</v>
      </c>
      <c r="G889" s="318" t="s">
        <v>3051</v>
      </c>
      <c r="H889" s="318" t="s">
        <v>3051</v>
      </c>
      <c r="I889" s="320">
        <f>IF(A889=A888,1,0)</f>
        <v>0</v>
      </c>
      <c r="J889" s="320">
        <f>IF(I889=0,-INT(J888-1),J888)</f>
        <v>0</v>
      </c>
    </row>
    <row r="890" spans="1:10" ht="12.75">
      <c r="A890" s="318" t="s">
        <v>1101</v>
      </c>
      <c r="B890" s="318" t="s">
        <v>4693</v>
      </c>
      <c r="C890" s="318" t="s">
        <v>4694</v>
      </c>
      <c r="E890" s="318" t="s">
        <v>362</v>
      </c>
      <c r="F890" s="320">
        <f>VLOOKUP(E890,RUOLO!$A$1:$B$6,2,FALSE)</f>
        <v>0</v>
      </c>
      <c r="G890" s="318" t="s">
        <v>3051</v>
      </c>
      <c r="H890" s="318" t="s">
        <v>3051</v>
      </c>
      <c r="I890" s="320">
        <f>IF(A890=A889,1,0)</f>
        <v>0</v>
      </c>
      <c r="J890" s="320">
        <f>IF(I890=0,-INT(J889-1),J889)</f>
        <v>1</v>
      </c>
    </row>
    <row r="891" spans="1:10" ht="12.75">
      <c r="A891" s="318" t="s">
        <v>1102</v>
      </c>
      <c r="B891" s="318" t="s">
        <v>4695</v>
      </c>
      <c r="C891" s="318" t="s">
        <v>4696</v>
      </c>
      <c r="E891" s="318" t="s">
        <v>362</v>
      </c>
      <c r="F891" s="320">
        <f>VLOOKUP(E891,RUOLO!$A$1:$B$6,2,FALSE)</f>
        <v>0</v>
      </c>
      <c r="G891" s="318" t="s">
        <v>3051</v>
      </c>
      <c r="H891" s="318" t="s">
        <v>3051</v>
      </c>
      <c r="I891" s="320">
        <f>IF(A891=A890,1,0)</f>
        <v>0</v>
      </c>
      <c r="J891" s="320">
        <f>IF(I891=0,-INT(J890-1),J890)</f>
        <v>0</v>
      </c>
    </row>
    <row r="892" spans="1:10" ht="12.75">
      <c r="A892" s="318" t="s">
        <v>1103</v>
      </c>
      <c r="B892" s="318" t="s">
        <v>4697</v>
      </c>
      <c r="C892" s="318" t="s">
        <v>4698</v>
      </c>
      <c r="E892" s="318" t="s">
        <v>362</v>
      </c>
      <c r="F892" s="320">
        <f>VLOOKUP(E892,RUOLO!$A$1:$B$6,2,FALSE)</f>
        <v>0</v>
      </c>
      <c r="G892" s="318" t="s">
        <v>3051</v>
      </c>
      <c r="H892" s="318" t="s">
        <v>3051</v>
      </c>
      <c r="I892" s="320">
        <f>IF(A892=A891,1,0)</f>
        <v>0</v>
      </c>
      <c r="J892" s="320">
        <f>IF(I892=0,-INT(J891-1),J891)</f>
        <v>1</v>
      </c>
    </row>
    <row r="893" spans="1:10" ht="12.75">
      <c r="A893" s="318" t="s">
        <v>1104</v>
      </c>
      <c r="B893" s="318" t="s">
        <v>4699</v>
      </c>
      <c r="C893" s="318" t="s">
        <v>4700</v>
      </c>
      <c r="E893" s="318" t="s">
        <v>362</v>
      </c>
      <c r="F893" s="320">
        <f>VLOOKUP(E893,RUOLO!$A$1:$B$6,2,FALSE)</f>
        <v>0</v>
      </c>
      <c r="G893" s="318" t="s">
        <v>3051</v>
      </c>
      <c r="H893" s="318" t="s">
        <v>3051</v>
      </c>
      <c r="I893" s="320">
        <f>IF(A893=A892,1,0)</f>
        <v>0</v>
      </c>
      <c r="J893" s="320">
        <f>IF(I893=0,-INT(J892-1),J892)</f>
        <v>0</v>
      </c>
    </row>
    <row r="894" spans="1:10" ht="12.75">
      <c r="A894" s="318" t="s">
        <v>1105</v>
      </c>
      <c r="B894" s="318" t="s">
        <v>4701</v>
      </c>
      <c r="C894" s="318" t="s">
        <v>4702</v>
      </c>
      <c r="E894" s="318" t="s">
        <v>362</v>
      </c>
      <c r="F894" s="320">
        <f>VLOOKUP(E894,RUOLO!$A$1:$B$6,2,FALSE)</f>
        <v>0</v>
      </c>
      <c r="G894" s="318" t="s">
        <v>3051</v>
      </c>
      <c r="H894" s="318" t="s">
        <v>3051</v>
      </c>
      <c r="I894" s="320">
        <f>IF(A894=A893,1,0)</f>
        <v>0</v>
      </c>
      <c r="J894" s="320">
        <f>IF(I894=0,-INT(J893-1),J893)</f>
        <v>1</v>
      </c>
    </row>
    <row r="895" spans="1:10" ht="12.75">
      <c r="A895" s="318" t="s">
        <v>1106</v>
      </c>
      <c r="B895" s="318" t="s">
        <v>4703</v>
      </c>
      <c r="C895" s="318" t="s">
        <v>4704</v>
      </c>
      <c r="E895" s="318" t="s">
        <v>362</v>
      </c>
      <c r="F895" s="320">
        <f>VLOOKUP(E895,RUOLO!$A$1:$B$6,2,FALSE)</f>
        <v>0</v>
      </c>
      <c r="G895" s="318" t="s">
        <v>3051</v>
      </c>
      <c r="H895" s="318" t="s">
        <v>3051</v>
      </c>
      <c r="I895" s="320">
        <f>IF(A895=A894,1,0)</f>
        <v>0</v>
      </c>
      <c r="J895" s="320">
        <f>IF(I895=0,-INT(J894-1),J894)</f>
        <v>0</v>
      </c>
    </row>
    <row r="896" spans="1:10" ht="12.75">
      <c r="A896" s="318" t="s">
        <v>1108</v>
      </c>
      <c r="B896" s="318" t="s">
        <v>4684</v>
      </c>
      <c r="C896" s="318" t="s">
        <v>4685</v>
      </c>
      <c r="E896" s="318" t="s">
        <v>362</v>
      </c>
      <c r="F896" s="320">
        <f>VLOOKUP(E896,RUOLO!$A$1:$B$6,2,FALSE)</f>
        <v>0</v>
      </c>
      <c r="G896" s="318" t="s">
        <v>3051</v>
      </c>
      <c r="H896" s="318" t="s">
        <v>3051</v>
      </c>
      <c r="I896" s="320">
        <f>IF(A896=A895,1,0)</f>
        <v>0</v>
      </c>
      <c r="J896" s="320">
        <f>IF(I896=0,-INT(J895-1),J895)</f>
        <v>1</v>
      </c>
    </row>
    <row r="897" spans="1:10" ht="12.75">
      <c r="A897" s="318" t="s">
        <v>1109</v>
      </c>
      <c r="B897" s="318" t="s">
        <v>4691</v>
      </c>
      <c r="C897" s="318" t="s">
        <v>4692</v>
      </c>
      <c r="E897" s="318" t="s">
        <v>362</v>
      </c>
      <c r="F897" s="320">
        <f>VLOOKUP(E897,RUOLO!$A$1:$B$6,2,FALSE)</f>
        <v>0</v>
      </c>
      <c r="G897" s="318" t="s">
        <v>3051</v>
      </c>
      <c r="H897" s="318" t="s">
        <v>3051</v>
      </c>
      <c r="I897" s="320">
        <f>IF(A897=A896,1,0)</f>
        <v>0</v>
      </c>
      <c r="J897" s="320">
        <f>IF(I897=0,-INT(J896-1),J896)</f>
        <v>0</v>
      </c>
    </row>
    <row r="898" spans="1:10" ht="12.75">
      <c r="A898" s="318" t="s">
        <v>1110</v>
      </c>
      <c r="B898" s="318" t="s">
        <v>4705</v>
      </c>
      <c r="C898" s="318" t="s">
        <v>4706</v>
      </c>
      <c r="E898" s="318" t="s">
        <v>362</v>
      </c>
      <c r="F898" s="320">
        <f>VLOOKUP(E898,RUOLO!$A$1:$B$6,2,FALSE)</f>
        <v>0</v>
      </c>
      <c r="G898" s="318" t="s">
        <v>3051</v>
      </c>
      <c r="H898" s="318" t="s">
        <v>3051</v>
      </c>
      <c r="I898" s="320">
        <f>IF(A898=A897,1,0)</f>
        <v>0</v>
      </c>
      <c r="J898" s="320">
        <f>IF(I898=0,-INT(J897-1),J897)</f>
        <v>1</v>
      </c>
    </row>
    <row r="899" spans="1:10" ht="12.75">
      <c r="A899" s="318" t="s">
        <v>1111</v>
      </c>
      <c r="B899" s="318" t="s">
        <v>4707</v>
      </c>
      <c r="C899" s="318" t="s">
        <v>4708</v>
      </c>
      <c r="E899" s="318" t="s">
        <v>362</v>
      </c>
      <c r="F899" s="320">
        <f>VLOOKUP(E899,RUOLO!$A$1:$B$6,2,FALSE)</f>
        <v>0</v>
      </c>
      <c r="G899" s="318" t="s">
        <v>3051</v>
      </c>
      <c r="H899" s="318" t="s">
        <v>3051</v>
      </c>
      <c r="I899" s="320">
        <f>IF(A899=A898,1,0)</f>
        <v>0</v>
      </c>
      <c r="J899" s="320">
        <f>IF(I899=0,-INT(J898-1),J898)</f>
        <v>0</v>
      </c>
    </row>
    <row r="900" spans="1:10" ht="12.75">
      <c r="A900" s="318" t="s">
        <v>1112</v>
      </c>
      <c r="B900" s="318" t="s">
        <v>4709</v>
      </c>
      <c r="C900" s="318" t="s">
        <v>4710</v>
      </c>
      <c r="E900" s="318" t="s">
        <v>362</v>
      </c>
      <c r="F900" s="320">
        <f>VLOOKUP(E900,RUOLO!$A$1:$B$6,2,FALSE)</f>
        <v>0</v>
      </c>
      <c r="G900" s="318" t="s">
        <v>3051</v>
      </c>
      <c r="H900" s="318" t="s">
        <v>3051</v>
      </c>
      <c r="I900" s="320">
        <f>IF(A900=A899,1,0)</f>
        <v>0</v>
      </c>
      <c r="J900" s="320">
        <f>IF(I900=0,-INT(J899-1),J899)</f>
        <v>1</v>
      </c>
    </row>
    <row r="901" spans="1:10" ht="12.75">
      <c r="A901" s="318" t="s">
        <v>1113</v>
      </c>
      <c r="B901" s="318" t="s">
        <v>4711</v>
      </c>
      <c r="C901" s="318" t="s">
        <v>4712</v>
      </c>
      <c r="E901" s="318" t="s">
        <v>362</v>
      </c>
      <c r="F901" s="320">
        <f>VLOOKUP(E901,RUOLO!$A$1:$B$6,2,FALSE)</f>
        <v>0</v>
      </c>
      <c r="G901" s="318" t="s">
        <v>3051</v>
      </c>
      <c r="H901" s="318" t="s">
        <v>3051</v>
      </c>
      <c r="I901" s="320">
        <f>IF(A901=A900,1,0)</f>
        <v>0</v>
      </c>
      <c r="J901" s="320">
        <f>IF(I901=0,-INT(J900-1),J900)</f>
        <v>0</v>
      </c>
    </row>
    <row r="902" spans="1:10" ht="12.75">
      <c r="A902" s="318" t="s">
        <v>1114</v>
      </c>
      <c r="B902" s="318" t="s">
        <v>4713</v>
      </c>
      <c r="C902" s="318" t="s">
        <v>4714</v>
      </c>
      <c r="E902" s="318" t="s">
        <v>362</v>
      </c>
      <c r="F902" s="320">
        <f>VLOOKUP(E902,RUOLO!$A$1:$B$6,2,FALSE)</f>
        <v>0</v>
      </c>
      <c r="G902" s="318" t="s">
        <v>3051</v>
      </c>
      <c r="H902" s="318" t="s">
        <v>3051</v>
      </c>
      <c r="I902" s="320">
        <f>IF(A902=A901,1,0)</f>
        <v>0</v>
      </c>
      <c r="J902" s="320">
        <f>IF(I902=0,-INT(J901-1),J901)</f>
        <v>1</v>
      </c>
    </row>
    <row r="903" spans="1:10" ht="12.75">
      <c r="A903" s="318" t="s">
        <v>1115</v>
      </c>
      <c r="B903" s="318" t="s">
        <v>4691</v>
      </c>
      <c r="C903" s="318" t="s">
        <v>4692</v>
      </c>
      <c r="E903" s="318" t="s">
        <v>362</v>
      </c>
      <c r="F903" s="320">
        <f>VLOOKUP(E903,RUOLO!$A$1:$B$6,2,FALSE)</f>
        <v>0</v>
      </c>
      <c r="G903" s="318" t="s">
        <v>3051</v>
      </c>
      <c r="H903" s="318" t="s">
        <v>3051</v>
      </c>
      <c r="I903" s="320">
        <f>IF(A903=A902,1,0)</f>
        <v>0</v>
      </c>
      <c r="J903" s="320">
        <f>IF(I903=0,-INT(J902-1),J902)</f>
        <v>0</v>
      </c>
    </row>
    <row r="904" spans="1:10" s="340" customFormat="1" ht="12">
      <c r="A904" s="337" t="s">
        <v>1116</v>
      </c>
      <c r="B904" s="337" t="s">
        <v>4693</v>
      </c>
      <c r="C904" s="337" t="s">
        <v>4694</v>
      </c>
      <c r="D904" s="338"/>
      <c r="E904" s="337" t="s">
        <v>362</v>
      </c>
      <c r="F904" s="339">
        <f>VLOOKUP(E904,RUOLO!$A$1:$B$6,2,FALSE)</f>
        <v>0</v>
      </c>
      <c r="G904" s="337" t="s">
        <v>3051</v>
      </c>
      <c r="H904" s="337" t="s">
        <v>3051</v>
      </c>
      <c r="I904" s="339">
        <f>IF(A904=A903,1,0)</f>
        <v>0</v>
      </c>
      <c r="J904" s="339">
        <f>IF(I904=0,-INT(J903-1),J903)</f>
        <v>1</v>
      </c>
    </row>
    <row r="905" spans="1:10" ht="12.75">
      <c r="A905" s="318" t="s">
        <v>1117</v>
      </c>
      <c r="B905" s="318" t="s">
        <v>4697</v>
      </c>
      <c r="C905" s="318" t="s">
        <v>4698</v>
      </c>
      <c r="E905" s="318" t="s">
        <v>362</v>
      </c>
      <c r="F905" s="320">
        <f>VLOOKUP(E905,RUOLO!$A$1:$B$6,2,FALSE)</f>
        <v>0</v>
      </c>
      <c r="G905" s="318" t="s">
        <v>3051</v>
      </c>
      <c r="H905" s="318" t="s">
        <v>3051</v>
      </c>
      <c r="I905" s="320">
        <f>IF(A905=A904,1,0)</f>
        <v>0</v>
      </c>
      <c r="J905" s="320">
        <f>IF(I905=0,-INT(J904-1),J904)</f>
        <v>0</v>
      </c>
    </row>
    <row r="906" spans="1:10" ht="12.75">
      <c r="A906" s="318" t="s">
        <v>1118</v>
      </c>
      <c r="B906" s="318" t="s">
        <v>4695</v>
      </c>
      <c r="C906" s="318" t="s">
        <v>4696</v>
      </c>
      <c r="E906" s="318" t="s">
        <v>362</v>
      </c>
      <c r="F906" s="320">
        <f>VLOOKUP(E906,RUOLO!$A$1:$B$6,2,FALSE)</f>
        <v>0</v>
      </c>
      <c r="G906" s="318" t="s">
        <v>3051</v>
      </c>
      <c r="H906" s="318" t="s">
        <v>3051</v>
      </c>
      <c r="I906" s="320">
        <f>IF(A906=A905,1,0)</f>
        <v>0</v>
      </c>
      <c r="J906" s="320">
        <f>IF(I906=0,-INT(J905-1),J905)</f>
        <v>1</v>
      </c>
    </row>
    <row r="907" spans="1:10" ht="12.75">
      <c r="A907" s="318" t="s">
        <v>1119</v>
      </c>
      <c r="B907" s="318" t="s">
        <v>4715</v>
      </c>
      <c r="C907" s="318" t="s">
        <v>4716</v>
      </c>
      <c r="E907" s="318" t="s">
        <v>362</v>
      </c>
      <c r="F907" s="320">
        <f>VLOOKUP(E907,RUOLO!$A$1:$B$6,2,FALSE)</f>
        <v>0</v>
      </c>
      <c r="G907" s="318" t="s">
        <v>3051</v>
      </c>
      <c r="H907" s="318" t="s">
        <v>3051</v>
      </c>
      <c r="I907" s="320">
        <f>IF(A907=A906,1,0)</f>
        <v>0</v>
      </c>
      <c r="J907" s="320">
        <f>IF(I907=0,-INT(J906-1),J906)</f>
        <v>0</v>
      </c>
    </row>
    <row r="908" spans="1:10" ht="12.75">
      <c r="A908" s="318" t="s">
        <v>1120</v>
      </c>
      <c r="B908" s="318" t="s">
        <v>4699</v>
      </c>
      <c r="C908" s="318" t="s">
        <v>4700</v>
      </c>
      <c r="E908" s="318" t="s">
        <v>362</v>
      </c>
      <c r="F908" s="320">
        <f>VLOOKUP(E908,RUOLO!$A$1:$B$6,2,FALSE)</f>
        <v>0</v>
      </c>
      <c r="G908" s="318" t="s">
        <v>3051</v>
      </c>
      <c r="H908" s="318" t="s">
        <v>3051</v>
      </c>
      <c r="I908" s="320">
        <f>IF(A908=A907,1,0)</f>
        <v>0</v>
      </c>
      <c r="J908" s="320">
        <f>IF(I908=0,-INT(J907-1),J907)</f>
        <v>1</v>
      </c>
    </row>
    <row r="909" spans="1:10" ht="12.75">
      <c r="A909" s="318" t="s">
        <v>1121</v>
      </c>
      <c r="B909" s="318" t="s">
        <v>4709</v>
      </c>
      <c r="C909" s="318" t="s">
        <v>4710</v>
      </c>
      <c r="E909" s="318" t="s">
        <v>362</v>
      </c>
      <c r="F909" s="320">
        <f>VLOOKUP(E909,RUOLO!$A$1:$B$6,2,FALSE)</f>
        <v>0</v>
      </c>
      <c r="G909" s="318" t="s">
        <v>3051</v>
      </c>
      <c r="H909" s="318" t="s">
        <v>3051</v>
      </c>
      <c r="I909" s="320">
        <f>IF(A909=A908,1,0)</f>
        <v>0</v>
      </c>
      <c r="J909" s="320">
        <f>IF(I909=0,-INT(J908-1),J908)</f>
        <v>0</v>
      </c>
    </row>
    <row r="910" spans="1:10" ht="12.75" customHeight="1">
      <c r="A910" s="318" t="s">
        <v>4717</v>
      </c>
      <c r="B910" s="318" t="s">
        <v>4718</v>
      </c>
      <c r="C910" s="318" t="s">
        <v>4719</v>
      </c>
      <c r="E910" s="318" t="s">
        <v>362</v>
      </c>
      <c r="F910" s="320">
        <f>VLOOKUP(E910,RUOLO!$A$1:$B$6,2,FALSE)</f>
        <v>0</v>
      </c>
      <c r="G910" s="318" t="s">
        <v>3051</v>
      </c>
      <c r="H910" s="318" t="s">
        <v>3051</v>
      </c>
      <c r="I910" s="320">
        <f>IF(A910=A909,1,0)</f>
        <v>0</v>
      </c>
      <c r="J910" s="320">
        <f>IF(I910=0,-INT(J909-1),J909)</f>
        <v>1</v>
      </c>
    </row>
    <row r="911" spans="1:10" ht="12.75" customHeight="1">
      <c r="A911" s="318" t="s">
        <v>1132</v>
      </c>
      <c r="B911" s="318" t="s">
        <v>4720</v>
      </c>
      <c r="C911" s="318" t="s">
        <v>4721</v>
      </c>
      <c r="E911" s="318" t="s">
        <v>362</v>
      </c>
      <c r="F911" s="320">
        <f>VLOOKUP(E911,RUOLO!$A$1:$B$6,2,FALSE)</f>
        <v>0</v>
      </c>
      <c r="G911" s="318" t="s">
        <v>3051</v>
      </c>
      <c r="H911" s="318" t="s">
        <v>3051</v>
      </c>
      <c r="I911" s="320">
        <f>IF(A911=A910,1,0)</f>
        <v>0</v>
      </c>
      <c r="J911" s="320">
        <f>IF(I911=0,-INT(J910-1),J910)</f>
        <v>0</v>
      </c>
    </row>
    <row r="912" spans="1:10" ht="12.75" customHeight="1">
      <c r="A912" s="318" t="s">
        <v>1139</v>
      </c>
      <c r="B912" s="318" t="s">
        <v>4720</v>
      </c>
      <c r="C912" s="318" t="s">
        <v>4721</v>
      </c>
      <c r="E912" s="318" t="s">
        <v>362</v>
      </c>
      <c r="F912" s="320">
        <f>VLOOKUP(E912,RUOLO!$A$1:$B$6,2,FALSE)</f>
        <v>0</v>
      </c>
      <c r="G912" s="318" t="s">
        <v>3051</v>
      </c>
      <c r="H912" s="318" t="s">
        <v>3051</v>
      </c>
      <c r="I912" s="320">
        <f>IF(A912=A911,1,0)</f>
        <v>0</v>
      </c>
      <c r="J912" s="320">
        <f>IF(I912=0,-INT(J911-1),J911)</f>
        <v>1</v>
      </c>
    </row>
    <row r="913" spans="1:10" ht="12.75" customHeight="1">
      <c r="A913" s="318" t="s">
        <v>4722</v>
      </c>
      <c r="B913" s="318" t="s">
        <v>4723</v>
      </c>
      <c r="C913" s="318" t="s">
        <v>4724</v>
      </c>
      <c r="E913" s="318" t="s">
        <v>362</v>
      </c>
      <c r="F913" s="320">
        <f>VLOOKUP(E913,RUOLO!$A$1:$B$6,2,FALSE)</f>
        <v>0</v>
      </c>
      <c r="G913" s="318" t="s">
        <v>3051</v>
      </c>
      <c r="H913" s="318" t="s">
        <v>3051</v>
      </c>
      <c r="I913" s="320">
        <f>IF(A913=A912,1,0)</f>
        <v>0</v>
      </c>
      <c r="J913" s="320">
        <f>IF(I913=0,-INT(J912-1),J912)</f>
        <v>0</v>
      </c>
    </row>
    <row r="914" spans="1:10" ht="12.75" customHeight="1">
      <c r="A914" s="318" t="s">
        <v>1151</v>
      </c>
      <c r="B914" s="318" t="s">
        <v>4725</v>
      </c>
      <c r="C914" s="318" t="s">
        <v>4726</v>
      </c>
      <c r="E914" s="318" t="s">
        <v>362</v>
      </c>
      <c r="F914" s="320">
        <f>VLOOKUP(E914,RUOLO!$A$1:$B$6,2,FALSE)</f>
        <v>0</v>
      </c>
      <c r="G914" s="318" t="s">
        <v>3051</v>
      </c>
      <c r="H914" s="318" t="s">
        <v>3051</v>
      </c>
      <c r="I914" s="320">
        <f>IF(A914=A913,1,0)</f>
        <v>0</v>
      </c>
      <c r="J914" s="320">
        <f>IF(I914=0,-INT(J913-1),J913)</f>
        <v>1</v>
      </c>
    </row>
    <row r="915" spans="1:10" ht="12.75" customHeight="1">
      <c r="A915" s="318" t="s">
        <v>1158</v>
      </c>
      <c r="B915" s="318" t="s">
        <v>4476</v>
      </c>
      <c r="C915" s="318" t="s">
        <v>4477</v>
      </c>
      <c r="E915" s="318" t="s">
        <v>362</v>
      </c>
      <c r="F915" s="320">
        <f>VLOOKUP(E915,RUOLO!$A$1:$B$6,2,FALSE)</f>
        <v>0</v>
      </c>
      <c r="G915" s="318" t="s">
        <v>3051</v>
      </c>
      <c r="H915" s="318" t="s">
        <v>3051</v>
      </c>
      <c r="I915" s="320">
        <f>IF(A915=A914,1,0)</f>
        <v>0</v>
      </c>
      <c r="J915" s="320">
        <f>IF(I915=0,-INT(J914-1),J914)</f>
        <v>0</v>
      </c>
    </row>
    <row r="916" spans="1:10" ht="12.75" customHeight="1">
      <c r="A916" s="318" t="s">
        <v>4727</v>
      </c>
      <c r="B916" s="318" t="s">
        <v>4728</v>
      </c>
      <c r="C916" s="318" t="s">
        <v>4729</v>
      </c>
      <c r="E916" s="318" t="s">
        <v>362</v>
      </c>
      <c r="F916" s="320">
        <f>VLOOKUP(E916,RUOLO!$A$1:$B$6,2,FALSE)</f>
        <v>0</v>
      </c>
      <c r="G916" s="318" t="s">
        <v>3051</v>
      </c>
      <c r="H916" s="318" t="s">
        <v>3051</v>
      </c>
      <c r="I916" s="320">
        <f>IF(A916=A915,1,0)</f>
        <v>0</v>
      </c>
      <c r="J916" s="320">
        <f>IF(I916=0,-INT(J915-1),J915)</f>
        <v>1</v>
      </c>
    </row>
    <row r="917" spans="1:10" ht="12.75" customHeight="1">
      <c r="A917" s="318" t="s">
        <v>4727</v>
      </c>
      <c r="B917" s="318" t="s">
        <v>4730</v>
      </c>
      <c r="C917" s="318" t="s">
        <v>4731</v>
      </c>
      <c r="E917" s="318" t="s">
        <v>362</v>
      </c>
      <c r="F917" s="320">
        <f>VLOOKUP(E917,RUOLO!$A$1:$B$6,2,FALSE)</f>
        <v>0</v>
      </c>
      <c r="G917" s="318" t="s">
        <v>3051</v>
      </c>
      <c r="H917" s="318" t="s">
        <v>3056</v>
      </c>
      <c r="I917" s="320">
        <f>IF(A917=A916,1,0)</f>
        <v>1</v>
      </c>
      <c r="J917" s="320">
        <f>IF(I917=0,-INT(J916-1),J916)</f>
      </c>
    </row>
    <row r="918" spans="1:10" ht="12.75" customHeight="1">
      <c r="A918" s="318" t="s">
        <v>4727</v>
      </c>
      <c r="B918" s="318" t="s">
        <v>4732</v>
      </c>
      <c r="C918" s="318" t="s">
        <v>4733</v>
      </c>
      <c r="E918" s="318" t="s">
        <v>362</v>
      </c>
      <c r="F918" s="320">
        <f>VLOOKUP(E918,RUOLO!$A$1:$B$6,2,FALSE)</f>
        <v>0</v>
      </c>
      <c r="G918" s="318" t="s">
        <v>3051</v>
      </c>
      <c r="H918" s="318" t="s">
        <v>3056</v>
      </c>
      <c r="I918" s="320">
        <f>IF(A918=A917,1,0)</f>
        <v>1</v>
      </c>
      <c r="J918" s="320">
        <f>IF(I918=0,-INT(J917-1),J917)</f>
      </c>
    </row>
    <row r="919" spans="1:10" ht="12.75" customHeight="1">
      <c r="A919" s="318" t="s">
        <v>4727</v>
      </c>
      <c r="B919" s="318" t="s">
        <v>4734</v>
      </c>
      <c r="C919" s="318" t="s">
        <v>4735</v>
      </c>
      <c r="E919" s="318" t="s">
        <v>362</v>
      </c>
      <c r="F919" s="320">
        <f>VLOOKUP(E919,RUOLO!$A$1:$B$6,2,FALSE)</f>
        <v>0</v>
      </c>
      <c r="G919" s="318" t="s">
        <v>3051</v>
      </c>
      <c r="H919" s="318" t="s">
        <v>3056</v>
      </c>
      <c r="I919" s="320">
        <f>IF(A919=A918,1,0)</f>
        <v>1</v>
      </c>
      <c r="J919" s="320">
        <f>IF(I919=0,-INT(J918-1),J918)</f>
      </c>
    </row>
    <row r="920" spans="1:10" ht="12.75" customHeight="1">
      <c r="A920" s="318" t="s">
        <v>1172</v>
      </c>
      <c r="B920" s="318" t="s">
        <v>4736</v>
      </c>
      <c r="C920" s="318" t="s">
        <v>4737</v>
      </c>
      <c r="E920" s="318" t="s">
        <v>362</v>
      </c>
      <c r="F920" s="320">
        <f>VLOOKUP(E920,RUOLO!$A$1:$B$6,2,FALSE)</f>
        <v>0</v>
      </c>
      <c r="G920" s="318" t="s">
        <v>3051</v>
      </c>
      <c r="H920" s="318" t="s">
        <v>3051</v>
      </c>
      <c r="I920" s="320">
        <f>IF(A920=A919,1,0)</f>
        <v>0</v>
      </c>
      <c r="J920" s="320">
        <f>IF(I920=0,-INT(J919-1),J919)</f>
        <v>0</v>
      </c>
    </row>
    <row r="921" spans="1:10" ht="12.75" customHeight="1">
      <c r="A921" s="318" t="s">
        <v>4738</v>
      </c>
      <c r="B921" s="318" t="s">
        <v>4739</v>
      </c>
      <c r="C921" s="318" t="s">
        <v>4740</v>
      </c>
      <c r="E921" s="318" t="s">
        <v>362</v>
      </c>
      <c r="F921" s="320">
        <f>VLOOKUP(E921,RUOLO!$A$1:$B$6,2,FALSE)</f>
        <v>0</v>
      </c>
      <c r="G921" s="318" t="s">
        <v>3051</v>
      </c>
      <c r="H921" s="318" t="s">
        <v>3051</v>
      </c>
      <c r="I921" s="320">
        <f>IF(A921=A920,1,0)</f>
        <v>0</v>
      </c>
      <c r="J921" s="320">
        <f>IF(I921=0,-INT(J920-1),J920)</f>
        <v>1</v>
      </c>
    </row>
    <row r="922" spans="1:10" ht="12.75" customHeight="1">
      <c r="A922" s="318" t="s">
        <v>4741</v>
      </c>
      <c r="B922" s="318" t="s">
        <v>4742</v>
      </c>
      <c r="C922" s="318" t="s">
        <v>4743</v>
      </c>
      <c r="E922" s="318" t="s">
        <v>362</v>
      </c>
      <c r="F922" s="320">
        <f>VLOOKUP(E922,RUOLO!$A$1:$B$6,2,FALSE)</f>
        <v>0</v>
      </c>
      <c r="G922" s="318" t="s">
        <v>3051</v>
      </c>
      <c r="H922" s="318" t="s">
        <v>3051</v>
      </c>
      <c r="I922" s="320">
        <f>IF(A922=A921,1,0)</f>
        <v>0</v>
      </c>
      <c r="J922" s="320">
        <f>IF(I922=0,-INT(J921-1),J921)</f>
        <v>0</v>
      </c>
    </row>
    <row r="923" spans="1:10" ht="12.75" customHeight="1">
      <c r="A923" s="318" t="s">
        <v>4744</v>
      </c>
      <c r="B923" s="318" t="s">
        <v>4718</v>
      </c>
      <c r="C923" s="318" t="s">
        <v>4719</v>
      </c>
      <c r="E923" s="318" t="s">
        <v>362</v>
      </c>
      <c r="F923" s="320">
        <f>VLOOKUP(E923,RUOLO!$A$1:$B$6,2,FALSE)</f>
        <v>0</v>
      </c>
      <c r="G923" s="318" t="s">
        <v>3051</v>
      </c>
      <c r="H923" s="318" t="s">
        <v>3051</v>
      </c>
      <c r="I923" s="320">
        <f>IF(A923=A922,1,0)</f>
        <v>0</v>
      </c>
      <c r="J923" s="320">
        <f>IF(I923=0,-INT(J922-1),J922)</f>
        <v>1</v>
      </c>
    </row>
    <row r="924" spans="1:10" ht="12.75" customHeight="1">
      <c r="A924" s="318" t="s">
        <v>4745</v>
      </c>
      <c r="B924" s="318" t="s">
        <v>4746</v>
      </c>
      <c r="C924" s="318" t="s">
        <v>4747</v>
      </c>
      <c r="E924" s="318" t="s">
        <v>362</v>
      </c>
      <c r="F924" s="320">
        <f>VLOOKUP(E924,RUOLO!$A$1:$B$6,2,FALSE)</f>
        <v>0</v>
      </c>
      <c r="G924" s="318" t="s">
        <v>3051</v>
      </c>
      <c r="H924" s="318" t="s">
        <v>3051</v>
      </c>
      <c r="I924" s="320">
        <f>IF(A924=A923,1,0)</f>
        <v>0</v>
      </c>
      <c r="J924" s="320">
        <f>IF(I924=0,-INT(J923-1),J923)</f>
        <v>0</v>
      </c>
    </row>
    <row r="925" spans="1:10" ht="12.75" customHeight="1">
      <c r="A925" s="318" t="s">
        <v>4748</v>
      </c>
      <c r="B925" s="318" t="s">
        <v>4749</v>
      </c>
      <c r="C925" s="318" t="s">
        <v>4750</v>
      </c>
      <c r="E925" s="318" t="s">
        <v>362</v>
      </c>
      <c r="F925" s="320">
        <f>VLOOKUP(E925,RUOLO!$A$1:$B$6,2,FALSE)</f>
        <v>0</v>
      </c>
      <c r="G925" s="318" t="s">
        <v>3051</v>
      </c>
      <c r="H925" s="318" t="s">
        <v>3051</v>
      </c>
      <c r="I925" s="320">
        <f>IF(A925=A924,1,0)</f>
        <v>0</v>
      </c>
      <c r="J925" s="320">
        <f>IF(I925=0,-INT(J924-1),J924)</f>
        <v>1</v>
      </c>
    </row>
    <row r="926" spans="1:10" ht="12.75" customHeight="1">
      <c r="A926" s="318" t="s">
        <v>1205</v>
      </c>
      <c r="B926" s="318" t="s">
        <v>4718</v>
      </c>
      <c r="C926" s="318" t="s">
        <v>4719</v>
      </c>
      <c r="E926" s="318" t="s">
        <v>362</v>
      </c>
      <c r="F926" s="320">
        <f>VLOOKUP(E926,RUOLO!$A$1:$B$6,2,FALSE)</f>
        <v>0</v>
      </c>
      <c r="G926" s="318" t="s">
        <v>3051</v>
      </c>
      <c r="H926" s="318" t="s">
        <v>3051</v>
      </c>
      <c r="I926" s="320">
        <f>IF(A926=A925,1,0)</f>
        <v>0</v>
      </c>
      <c r="J926" s="320">
        <f>IF(I926=0,-INT(J925-1),J925)</f>
        <v>0</v>
      </c>
    </row>
    <row r="927" spans="1:10" ht="12.75" customHeight="1">
      <c r="A927" s="318" t="s">
        <v>4751</v>
      </c>
      <c r="B927" s="318" t="s">
        <v>4752</v>
      </c>
      <c r="C927" s="318" t="s">
        <v>4753</v>
      </c>
      <c r="E927" s="318" t="s">
        <v>362</v>
      </c>
      <c r="F927" s="320">
        <f>VLOOKUP(E927,RUOLO!$A$1:$B$6,2,FALSE)</f>
        <v>0</v>
      </c>
      <c r="G927" s="318" t="s">
        <v>3051</v>
      </c>
      <c r="H927" s="318" t="s">
        <v>3051</v>
      </c>
      <c r="I927" s="320">
        <f>IF(A927=A926,1,0)</f>
        <v>0</v>
      </c>
      <c r="J927" s="320">
        <f>IF(I927=0,-INT(J926-1),J926)</f>
        <v>1</v>
      </c>
    </row>
    <row r="928" spans="1:10" ht="12.75" customHeight="1">
      <c r="A928" s="318" t="s">
        <v>1215</v>
      </c>
      <c r="B928" s="318" t="s">
        <v>4754</v>
      </c>
      <c r="C928" s="318" t="s">
        <v>4755</v>
      </c>
      <c r="E928" s="318" t="s">
        <v>362</v>
      </c>
      <c r="F928" s="320">
        <f>VLOOKUP(E928,RUOLO!$A$1:$B$6,2,FALSE)</f>
        <v>0</v>
      </c>
      <c r="G928" s="318" t="s">
        <v>3051</v>
      </c>
      <c r="H928" s="318" t="s">
        <v>3051</v>
      </c>
      <c r="I928" s="320">
        <f>IF(A928=A927,1,0)</f>
        <v>0</v>
      </c>
      <c r="J928" s="320">
        <f>IF(I928=0,-INT(J927-1),J927)</f>
        <v>0</v>
      </c>
    </row>
    <row r="929" spans="1:10" ht="12.75" customHeight="1">
      <c r="A929" s="318" t="s">
        <v>1222</v>
      </c>
      <c r="B929" s="318" t="s">
        <v>4754</v>
      </c>
      <c r="C929" s="318" t="s">
        <v>4755</v>
      </c>
      <c r="E929" s="318" t="s">
        <v>362</v>
      </c>
      <c r="F929" s="320">
        <f>VLOOKUP(E929,RUOLO!$A$1:$B$6,2,FALSE)</f>
        <v>0</v>
      </c>
      <c r="G929" s="318" t="s">
        <v>3051</v>
      </c>
      <c r="H929" s="318" t="s">
        <v>3051</v>
      </c>
      <c r="I929" s="320">
        <f>IF(A929=A928,1,0)</f>
        <v>0</v>
      </c>
      <c r="J929" s="320">
        <f>IF(I929=0,-INT(J928-1),J928)</f>
        <v>1</v>
      </c>
    </row>
    <row r="930" spans="1:10" ht="12.75" customHeight="1">
      <c r="A930" s="318" t="s">
        <v>1227</v>
      </c>
      <c r="B930" s="318" t="s">
        <v>4754</v>
      </c>
      <c r="C930" s="318" t="s">
        <v>4755</v>
      </c>
      <c r="E930" s="318" t="s">
        <v>362</v>
      </c>
      <c r="F930" s="320">
        <f>VLOOKUP(E930,RUOLO!$A$1:$B$6,2,FALSE)</f>
        <v>0</v>
      </c>
      <c r="G930" s="318" t="s">
        <v>3051</v>
      </c>
      <c r="H930" s="318" t="s">
        <v>3051</v>
      </c>
      <c r="I930" s="320">
        <f>IF(A930=A929,1,0)</f>
        <v>0</v>
      </c>
      <c r="J930" s="320">
        <f>IF(I930=0,-INT(J929-1),J929)</f>
        <v>0</v>
      </c>
    </row>
    <row r="931" spans="1:10" ht="12.75" customHeight="1">
      <c r="A931" s="318" t="s">
        <v>1232</v>
      </c>
      <c r="B931" s="318" t="s">
        <v>4754</v>
      </c>
      <c r="C931" s="318" t="s">
        <v>4755</v>
      </c>
      <c r="E931" s="318" t="s">
        <v>362</v>
      </c>
      <c r="F931" s="320">
        <f>VLOOKUP(E931,RUOLO!$A$1:$B$6,2,FALSE)</f>
        <v>0</v>
      </c>
      <c r="G931" s="318" t="s">
        <v>3051</v>
      </c>
      <c r="H931" s="318" t="s">
        <v>3051</v>
      </c>
      <c r="I931" s="320">
        <f>IF(A931=A930,1,0)</f>
        <v>0</v>
      </c>
      <c r="J931" s="320">
        <f>IF(I931=0,-INT(J930-1),J930)</f>
        <v>1</v>
      </c>
    </row>
    <row r="932" spans="1:10" ht="12.75" customHeight="1">
      <c r="A932" s="318" t="s">
        <v>1236</v>
      </c>
      <c r="B932" s="318" t="s">
        <v>4754</v>
      </c>
      <c r="C932" s="318" t="s">
        <v>4755</v>
      </c>
      <c r="E932" s="318" t="s">
        <v>362</v>
      </c>
      <c r="F932" s="320">
        <f>VLOOKUP(E932,RUOLO!$A$1:$B$6,2,FALSE)</f>
        <v>0</v>
      </c>
      <c r="G932" s="318" t="s">
        <v>3051</v>
      </c>
      <c r="H932" s="318" t="s">
        <v>3051</v>
      </c>
      <c r="I932" s="320">
        <f>IF(A932=A931,1,0)</f>
        <v>0</v>
      </c>
      <c r="J932" s="320">
        <f>IF(I932=0,-INT(J931-1),J931)</f>
        <v>0</v>
      </c>
    </row>
    <row r="933" spans="1:10" ht="12.75" customHeight="1">
      <c r="A933" s="318" t="s">
        <v>1243</v>
      </c>
      <c r="B933" s="318" t="s">
        <v>4756</v>
      </c>
      <c r="C933" s="318" t="s">
        <v>4757</v>
      </c>
      <c r="E933" s="318" t="s">
        <v>362</v>
      </c>
      <c r="F933" s="320">
        <f>VLOOKUP(E933,RUOLO!$A$1:$B$6,2,FALSE)</f>
        <v>0</v>
      </c>
      <c r="G933" s="318" t="s">
        <v>3051</v>
      </c>
      <c r="H933" s="318" t="s">
        <v>3051</v>
      </c>
      <c r="I933" s="320">
        <f>IF(A933=A932,1,0)</f>
        <v>0</v>
      </c>
      <c r="J933" s="320">
        <f>IF(I933=0,-INT(J932-1),J932)</f>
        <v>1</v>
      </c>
    </row>
    <row r="934" spans="1:10" ht="12.75" customHeight="1">
      <c r="A934" s="318" t="s">
        <v>4758</v>
      </c>
      <c r="B934" s="318" t="s">
        <v>4759</v>
      </c>
      <c r="C934" s="318" t="s">
        <v>4760</v>
      </c>
      <c r="E934" s="318" t="s">
        <v>362</v>
      </c>
      <c r="F934" s="320">
        <f>VLOOKUP(E934,RUOLO!$A$1:$B$6,2,FALSE)</f>
        <v>0</v>
      </c>
      <c r="G934" s="318" t="s">
        <v>3051</v>
      </c>
      <c r="H934" s="318" t="s">
        <v>3051</v>
      </c>
      <c r="I934" s="320">
        <f>IF(A934=A933,1,0)</f>
        <v>0</v>
      </c>
      <c r="J934" s="320">
        <f>IF(I934=0,-INT(J933-1),J933)</f>
        <v>0</v>
      </c>
    </row>
    <row r="935" spans="1:10" ht="12.75" customHeight="1">
      <c r="A935" s="318" t="s">
        <v>1253</v>
      </c>
      <c r="B935" s="318" t="s">
        <v>4761</v>
      </c>
      <c r="C935" s="318" t="s">
        <v>4762</v>
      </c>
      <c r="E935" s="318" t="s">
        <v>362</v>
      </c>
      <c r="F935" s="320">
        <f>VLOOKUP(E935,RUOLO!$A$1:$B$6,2,FALSE)</f>
        <v>0</v>
      </c>
      <c r="G935" s="318" t="s">
        <v>3051</v>
      </c>
      <c r="H935" s="318" t="s">
        <v>3051</v>
      </c>
      <c r="I935" s="320">
        <f>IF(A935=A934,1,0)</f>
        <v>0</v>
      </c>
      <c r="J935" s="320">
        <f>IF(I935=0,-INT(J934-1),J934)</f>
        <v>1</v>
      </c>
    </row>
    <row r="936" spans="1:10" ht="12.75" customHeight="1">
      <c r="A936" s="318" t="s">
        <v>1261</v>
      </c>
      <c r="B936" s="318" t="s">
        <v>4666</v>
      </c>
      <c r="C936" s="318" t="s">
        <v>4667</v>
      </c>
      <c r="E936" s="318" t="s">
        <v>362</v>
      </c>
      <c r="F936" s="320">
        <f>VLOOKUP(E936,RUOLO!$A$1:$B$6,2,FALSE)</f>
        <v>0</v>
      </c>
      <c r="G936" s="318" t="s">
        <v>3051</v>
      </c>
      <c r="H936" s="318" t="s">
        <v>3051</v>
      </c>
      <c r="I936" s="320">
        <f>IF(A936=A935,1,0)</f>
        <v>0</v>
      </c>
      <c r="J936" s="320">
        <f>IF(I936=0,-INT(J935-1),J935)</f>
        <v>0</v>
      </c>
    </row>
    <row r="937" spans="1:10" ht="12.75" customHeight="1">
      <c r="A937" s="318" t="s">
        <v>1268</v>
      </c>
      <c r="B937" s="318" t="s">
        <v>4763</v>
      </c>
      <c r="C937" s="318" t="s">
        <v>4764</v>
      </c>
      <c r="E937" s="318" t="s">
        <v>362</v>
      </c>
      <c r="F937" s="320">
        <f>VLOOKUP(E937,RUOLO!$A$1:$B$6,2,FALSE)</f>
        <v>0</v>
      </c>
      <c r="G937" s="318" t="s">
        <v>3051</v>
      </c>
      <c r="H937" s="318" t="s">
        <v>3051</v>
      </c>
      <c r="I937" s="320">
        <f>IF(A937=A936,1,0)</f>
        <v>0</v>
      </c>
      <c r="J937" s="320">
        <f>IF(I937=0,-INT(J936-1),J936)</f>
        <v>1</v>
      </c>
    </row>
    <row r="938" spans="1:10" ht="12.75" customHeight="1">
      <c r="A938" s="318" t="s">
        <v>1274</v>
      </c>
      <c r="B938" s="318" t="s">
        <v>4765</v>
      </c>
      <c r="C938" s="318" t="s">
        <v>4766</v>
      </c>
      <c r="E938" s="318" t="s">
        <v>362</v>
      </c>
      <c r="F938" s="320">
        <f>VLOOKUP(E938,RUOLO!$A$1:$B$6,2,FALSE)</f>
        <v>0</v>
      </c>
      <c r="G938" s="318" t="s">
        <v>3051</v>
      </c>
      <c r="H938" s="318" t="s">
        <v>3051</v>
      </c>
      <c r="I938" s="320">
        <f>IF(A938=A937,1,0)</f>
        <v>0</v>
      </c>
      <c r="J938" s="320">
        <f>IF(I938=0,-INT(J937-1),J937)</f>
        <v>0</v>
      </c>
    </row>
    <row r="939" spans="1:10" ht="12.75" customHeight="1">
      <c r="A939" s="318" t="s">
        <v>1281</v>
      </c>
      <c r="B939" s="318" t="s">
        <v>4680</v>
      </c>
      <c r="C939" s="318" t="s">
        <v>4681</v>
      </c>
      <c r="E939" s="318" t="s">
        <v>362</v>
      </c>
      <c r="F939" s="320">
        <f>VLOOKUP(E939,RUOLO!$A$1:$B$6,2,FALSE)</f>
        <v>0</v>
      </c>
      <c r="G939" s="318" t="s">
        <v>3051</v>
      </c>
      <c r="H939" s="318" t="s">
        <v>3051</v>
      </c>
      <c r="I939" s="320">
        <f>IF(A939=A938,1,0)</f>
        <v>0</v>
      </c>
      <c r="J939" s="320">
        <f>IF(I939=0,-INT(J938-1),J938)</f>
        <v>1</v>
      </c>
    </row>
    <row r="940" spans="1:10" ht="12.75" customHeight="1">
      <c r="A940" s="318" t="s">
        <v>1285</v>
      </c>
      <c r="B940" s="318" t="s">
        <v>4501</v>
      </c>
      <c r="C940" s="318" t="s">
        <v>4502</v>
      </c>
      <c r="E940" s="318" t="s">
        <v>362</v>
      </c>
      <c r="F940" s="320">
        <f>VLOOKUP(E940,RUOLO!$A$1:$B$6,2,FALSE)</f>
        <v>0</v>
      </c>
      <c r="G940" s="318" t="s">
        <v>3051</v>
      </c>
      <c r="H940" s="318" t="s">
        <v>3051</v>
      </c>
      <c r="I940" s="320">
        <f>IF(A940=A939,1,0)</f>
        <v>0</v>
      </c>
      <c r="J940" s="320">
        <f>IF(I940=0,-INT(J939-1),J939)</f>
        <v>0</v>
      </c>
    </row>
    <row r="941" spans="1:10" ht="12.75" customHeight="1">
      <c r="A941" s="318" t="s">
        <v>1285</v>
      </c>
      <c r="B941" s="318" t="s">
        <v>4720</v>
      </c>
      <c r="C941" s="318" t="s">
        <v>4721</v>
      </c>
      <c r="E941" s="318" t="s">
        <v>362</v>
      </c>
      <c r="F941" s="320">
        <f>VLOOKUP(E941,RUOLO!$A$1:$B$6,2,FALSE)</f>
        <v>0</v>
      </c>
      <c r="G941" s="318" t="s">
        <v>3051</v>
      </c>
      <c r="H941" s="318" t="s">
        <v>3056</v>
      </c>
      <c r="I941" s="320">
        <f>IF(A941=A940,1,0)</f>
        <v>1</v>
      </c>
      <c r="J941" s="320">
        <f>IF(I941=0,-INT(J940-1),J940)</f>
      </c>
    </row>
    <row r="942" spans="1:10" ht="12.75" customHeight="1">
      <c r="A942" s="318" t="s">
        <v>1285</v>
      </c>
      <c r="B942" s="318" t="s">
        <v>4767</v>
      </c>
      <c r="C942" s="318" t="s">
        <v>4768</v>
      </c>
      <c r="E942" s="318" t="s">
        <v>362</v>
      </c>
      <c r="F942" s="320">
        <f>VLOOKUP(E942,RUOLO!$A$1:$B$6,2,FALSE)</f>
        <v>0</v>
      </c>
      <c r="G942" s="318" t="s">
        <v>3051</v>
      </c>
      <c r="H942" s="318" t="s">
        <v>3056</v>
      </c>
      <c r="I942" s="320">
        <f>IF(A942=A941,1,0)</f>
        <v>1</v>
      </c>
      <c r="J942" s="320">
        <f>IF(I942=0,-INT(J941-1),J941)</f>
      </c>
    </row>
    <row r="943" spans="1:10" ht="12.75" customHeight="1">
      <c r="A943" s="318" t="s">
        <v>1292</v>
      </c>
      <c r="B943" s="318" t="s">
        <v>4769</v>
      </c>
      <c r="C943" s="318" t="s">
        <v>4770</v>
      </c>
      <c r="E943" s="318" t="s">
        <v>362</v>
      </c>
      <c r="F943" s="320">
        <f>VLOOKUP(E943,RUOLO!$A$1:$B$6,2,FALSE)</f>
        <v>0</v>
      </c>
      <c r="G943" s="318" t="s">
        <v>3051</v>
      </c>
      <c r="H943" s="318" t="s">
        <v>3051</v>
      </c>
      <c r="I943" s="320">
        <f>IF(A943=A942,1,0)</f>
        <v>0</v>
      </c>
      <c r="J943" s="320">
        <f>IF(I943=0,-INT(J942-1),J942)</f>
        <v>1</v>
      </c>
    </row>
    <row r="944" spans="1:10" ht="12.75" customHeight="1">
      <c r="A944" s="318" t="s">
        <v>1292</v>
      </c>
      <c r="B944" s="318" t="s">
        <v>4501</v>
      </c>
      <c r="C944" s="318" t="s">
        <v>4502</v>
      </c>
      <c r="E944" s="318" t="s">
        <v>362</v>
      </c>
      <c r="F944" s="320">
        <f>VLOOKUP(E944,RUOLO!$A$1:$B$6,2,FALSE)</f>
        <v>0</v>
      </c>
      <c r="G944" s="318" t="s">
        <v>3051</v>
      </c>
      <c r="H944" s="318" t="s">
        <v>3056</v>
      </c>
      <c r="I944" s="320">
        <f>IF(A944=A943,1,0)</f>
        <v>1</v>
      </c>
      <c r="J944" s="320">
        <f>IF(I944=0,-INT(J943-1),J943)</f>
      </c>
    </row>
    <row r="945" spans="1:10" ht="12.75" customHeight="1">
      <c r="A945" s="318" t="s">
        <v>1292</v>
      </c>
      <c r="B945" s="318" t="s">
        <v>4357</v>
      </c>
      <c r="C945" s="318" t="s">
        <v>4358</v>
      </c>
      <c r="E945" s="318" t="s">
        <v>362</v>
      </c>
      <c r="F945" s="320">
        <f>VLOOKUP(E945,RUOLO!$A$1:$B$6,2,FALSE)</f>
        <v>0</v>
      </c>
      <c r="G945" s="318" t="s">
        <v>3051</v>
      </c>
      <c r="H945" s="318" t="s">
        <v>3056</v>
      </c>
      <c r="I945" s="320">
        <f>IF(A945=A944,1,0)</f>
        <v>1</v>
      </c>
      <c r="J945" s="320">
        <f>IF(I945=0,-INT(J944-1),J944)</f>
      </c>
    </row>
    <row r="946" spans="1:10" ht="12.75" customHeight="1">
      <c r="A946" s="318" t="s">
        <v>1299</v>
      </c>
      <c r="B946" s="318" t="s">
        <v>4771</v>
      </c>
      <c r="C946" s="318" t="s">
        <v>4772</v>
      </c>
      <c r="E946" s="318" t="s">
        <v>362</v>
      </c>
      <c r="F946" s="320">
        <f>VLOOKUP(E946,RUOLO!$A$1:$B$6,2,FALSE)</f>
        <v>0</v>
      </c>
      <c r="G946" s="318" t="s">
        <v>3051</v>
      </c>
      <c r="H946" s="318" t="s">
        <v>3051</v>
      </c>
      <c r="I946" s="320">
        <f>IF(A946=A945,1,0)</f>
        <v>0</v>
      </c>
      <c r="J946" s="320">
        <f>IF(I946=0,-INT(J945-1),J945)</f>
        <v>0</v>
      </c>
    </row>
    <row r="947" spans="1:10" ht="12.75" customHeight="1">
      <c r="A947" s="318" t="s">
        <v>1299</v>
      </c>
      <c r="B947" s="318" t="s">
        <v>4773</v>
      </c>
      <c r="C947" s="318" t="s">
        <v>4774</v>
      </c>
      <c r="E947" s="318" t="s">
        <v>362</v>
      </c>
      <c r="F947" s="320">
        <f>VLOOKUP(E947,RUOLO!$A$1:$B$6,2,FALSE)</f>
        <v>0</v>
      </c>
      <c r="G947" s="318" t="s">
        <v>3051</v>
      </c>
      <c r="H947" s="318" t="s">
        <v>3056</v>
      </c>
      <c r="I947" s="320">
        <f>IF(A947=A946,1,0)</f>
        <v>1</v>
      </c>
      <c r="J947" s="320">
        <f>IF(I947=0,-INT(J946-1),J946)</f>
      </c>
    </row>
    <row r="948" spans="1:10" ht="12.75" customHeight="1">
      <c r="A948" s="318" t="s">
        <v>1299</v>
      </c>
      <c r="B948" s="318" t="s">
        <v>4775</v>
      </c>
      <c r="C948" s="318" t="s">
        <v>4776</v>
      </c>
      <c r="E948" s="318" t="s">
        <v>362</v>
      </c>
      <c r="F948" s="320">
        <f>VLOOKUP(E948,RUOLO!$A$1:$B$6,2,FALSE)</f>
        <v>0</v>
      </c>
      <c r="G948" s="318" t="s">
        <v>3051</v>
      </c>
      <c r="H948" s="318" t="s">
        <v>3056</v>
      </c>
      <c r="I948" s="320">
        <f>IF(A948=A947,1,0)</f>
        <v>1</v>
      </c>
      <c r="J948" s="320">
        <f>IF(I948=0,-INT(J947-1),J947)</f>
      </c>
    </row>
    <row r="949" spans="1:10" ht="12.75" customHeight="1">
      <c r="A949" s="318" t="s">
        <v>1304</v>
      </c>
      <c r="B949" s="318" t="s">
        <v>4501</v>
      </c>
      <c r="C949" s="318" t="s">
        <v>4502</v>
      </c>
      <c r="E949" s="318" t="s">
        <v>362</v>
      </c>
      <c r="F949" s="320">
        <f>VLOOKUP(E949,RUOLO!$A$1:$B$6,2,FALSE)</f>
        <v>0</v>
      </c>
      <c r="G949" s="318" t="s">
        <v>3051</v>
      </c>
      <c r="H949" s="318" t="s">
        <v>3051</v>
      </c>
      <c r="I949" s="320">
        <f>IF(A949=A948,1,0)</f>
        <v>0</v>
      </c>
      <c r="J949" s="320">
        <f>IF(I949=0,-INT(J948-1),J948)</f>
        <v>1</v>
      </c>
    </row>
    <row r="950" spans="1:10" ht="12.75" customHeight="1">
      <c r="A950" s="318" t="s">
        <v>1304</v>
      </c>
      <c r="B950" s="318" t="s">
        <v>4720</v>
      </c>
      <c r="C950" s="318" t="s">
        <v>4721</v>
      </c>
      <c r="E950" s="318" t="s">
        <v>362</v>
      </c>
      <c r="F950" s="320">
        <f>VLOOKUP(E950,RUOLO!$A$1:$B$6,2,FALSE)</f>
        <v>0</v>
      </c>
      <c r="G950" s="318" t="s">
        <v>3051</v>
      </c>
      <c r="H950" s="318" t="s">
        <v>3056</v>
      </c>
      <c r="I950" s="320">
        <f>IF(A950=A949,1,0)</f>
        <v>1</v>
      </c>
      <c r="J950" s="320">
        <f>IF(I950=0,-INT(J949-1),J949)</f>
      </c>
    </row>
    <row r="951" spans="1:10" ht="12.75" customHeight="1">
      <c r="A951" s="318" t="s">
        <v>1304</v>
      </c>
      <c r="B951" s="318" t="s">
        <v>4769</v>
      </c>
      <c r="C951" s="318" t="s">
        <v>4770</v>
      </c>
      <c r="E951" s="318" t="s">
        <v>362</v>
      </c>
      <c r="F951" s="320">
        <f>VLOOKUP(E951,RUOLO!$A$1:$B$6,2,FALSE)</f>
        <v>0</v>
      </c>
      <c r="G951" s="318" t="s">
        <v>3051</v>
      </c>
      <c r="H951" s="318" t="s">
        <v>3056</v>
      </c>
      <c r="I951" s="320">
        <f>IF(A951=A950,1,0)</f>
        <v>1</v>
      </c>
      <c r="J951" s="320">
        <f>IF(I951=0,-INT(J950-1),J950)</f>
      </c>
    </row>
    <row r="952" spans="1:10" ht="12.75" customHeight="1">
      <c r="A952" s="318" t="s">
        <v>1311</v>
      </c>
      <c r="B952" s="318" t="s">
        <v>4777</v>
      </c>
      <c r="C952" s="318" t="s">
        <v>4778</v>
      </c>
      <c r="E952" s="318" t="s">
        <v>362</v>
      </c>
      <c r="F952" s="320">
        <f>VLOOKUP(E952,RUOLO!$A$1:$B$6,2,FALSE)</f>
        <v>0</v>
      </c>
      <c r="G952" s="318" t="s">
        <v>3051</v>
      </c>
      <c r="H952" s="318" t="s">
        <v>3051</v>
      </c>
      <c r="I952" s="320">
        <f>IF(A952=A951,1,0)</f>
        <v>0</v>
      </c>
      <c r="J952" s="320">
        <f>IF(I952=0,-INT(J951-1),J951)</f>
        <v>0</v>
      </c>
    </row>
    <row r="953" spans="1:10" ht="12.75" customHeight="1">
      <c r="A953" s="318" t="s">
        <v>1317</v>
      </c>
      <c r="B953" s="318" t="s">
        <v>4680</v>
      </c>
      <c r="C953" s="318" t="s">
        <v>4681</v>
      </c>
      <c r="E953" s="318" t="s">
        <v>362</v>
      </c>
      <c r="F953" s="320">
        <f>VLOOKUP(E953,RUOLO!$A$1:$B$6,2,FALSE)</f>
        <v>0</v>
      </c>
      <c r="G953" s="318" t="s">
        <v>3051</v>
      </c>
      <c r="H953" s="318" t="s">
        <v>3051</v>
      </c>
      <c r="I953" s="320">
        <f>IF(A953=A952,1,0)</f>
        <v>0</v>
      </c>
      <c r="J953" s="320">
        <f>IF(I953=0,-INT(J952-1),J952)</f>
        <v>1</v>
      </c>
    </row>
    <row r="954" spans="1:10" ht="12.75" customHeight="1">
      <c r="A954" s="318" t="s">
        <v>1317</v>
      </c>
      <c r="B954" s="318" t="s">
        <v>4779</v>
      </c>
      <c r="C954" s="318" t="s">
        <v>4780</v>
      </c>
      <c r="E954" s="318" t="s">
        <v>362</v>
      </c>
      <c r="F954" s="320">
        <f>VLOOKUP(E954,RUOLO!$A$1:$B$6,2,FALSE)</f>
        <v>0</v>
      </c>
      <c r="G954" s="318" t="s">
        <v>3051</v>
      </c>
      <c r="H954" s="318" t="s">
        <v>3056</v>
      </c>
      <c r="I954" s="320">
        <f>IF(A954=A953,1,0)</f>
        <v>1</v>
      </c>
      <c r="J954" s="320">
        <f>IF(I954=0,-INT(J953-1),J953)</f>
      </c>
    </row>
    <row r="955" spans="1:10" ht="12.75" customHeight="1">
      <c r="A955" s="318" t="s">
        <v>1317</v>
      </c>
      <c r="B955" s="318" t="s">
        <v>4578</v>
      </c>
      <c r="C955" s="318" t="s">
        <v>4781</v>
      </c>
      <c r="E955" s="318" t="s">
        <v>362</v>
      </c>
      <c r="F955" s="320">
        <f>VLOOKUP(E955,RUOLO!$A$1:$B$6,2,FALSE)</f>
        <v>0</v>
      </c>
      <c r="G955" s="318" t="s">
        <v>3051</v>
      </c>
      <c r="H955" s="318" t="s">
        <v>3056</v>
      </c>
      <c r="I955" s="320">
        <f>IF(A955=A954,1,0)</f>
        <v>1</v>
      </c>
      <c r="J955" s="320">
        <f>IF(I955=0,-INT(J954-1),J954)</f>
      </c>
    </row>
    <row r="956" spans="1:10" ht="12.75" customHeight="1">
      <c r="A956" s="318" t="s">
        <v>1321</v>
      </c>
      <c r="B956" s="318" t="s">
        <v>4782</v>
      </c>
      <c r="C956" s="318" t="s">
        <v>4783</v>
      </c>
      <c r="E956" s="318" t="s">
        <v>362</v>
      </c>
      <c r="F956" s="320">
        <f>VLOOKUP(E956,RUOLO!$A$1:$B$6,2,FALSE)</f>
        <v>0</v>
      </c>
      <c r="G956" s="318" t="s">
        <v>3051</v>
      </c>
      <c r="H956" s="318" t="s">
        <v>3051</v>
      </c>
      <c r="I956" s="320">
        <f>IF(A956=A955,1,0)</f>
        <v>0</v>
      </c>
      <c r="J956" s="320">
        <f>IF(I956=0,-INT(J955-1),J955)</f>
        <v>0</v>
      </c>
    </row>
    <row r="957" spans="1:10" ht="12.75" customHeight="1">
      <c r="A957" s="318" t="s">
        <v>1325</v>
      </c>
      <c r="B957" s="318" t="s">
        <v>4282</v>
      </c>
      <c r="C957" s="318" t="s">
        <v>4283</v>
      </c>
      <c r="E957" s="318" t="s">
        <v>362</v>
      </c>
      <c r="F957" s="320">
        <f>VLOOKUP(E957,RUOLO!$A$1:$B$6,2,FALSE)</f>
        <v>0</v>
      </c>
      <c r="G957" s="318" t="s">
        <v>3051</v>
      </c>
      <c r="H957" s="318" t="s">
        <v>3051</v>
      </c>
      <c r="I957" s="320">
        <f>IF(A957=A956,1,0)</f>
        <v>0</v>
      </c>
      <c r="J957" s="320">
        <f>IF(I957=0,-INT(J956-1),J956)</f>
        <v>1</v>
      </c>
    </row>
    <row r="958" spans="1:10" ht="12.75" customHeight="1">
      <c r="A958" s="318" t="s">
        <v>1329</v>
      </c>
      <c r="B958" s="318" t="s">
        <v>4784</v>
      </c>
      <c r="C958" s="318" t="s">
        <v>4785</v>
      </c>
      <c r="E958" s="318" t="s">
        <v>362</v>
      </c>
      <c r="F958" s="320">
        <f>VLOOKUP(E958,RUOLO!$A$1:$B$6,2,FALSE)</f>
        <v>0</v>
      </c>
      <c r="G958" s="318" t="s">
        <v>3051</v>
      </c>
      <c r="H958" s="318" t="s">
        <v>3051</v>
      </c>
      <c r="I958" s="320">
        <f>IF(A958=A957,1,0)</f>
        <v>0</v>
      </c>
      <c r="J958" s="320">
        <f>IF(I958=0,-INT(J957-1),J957)</f>
        <v>0</v>
      </c>
    </row>
    <row r="959" spans="1:10" ht="12.75" customHeight="1">
      <c r="A959" s="318" t="s">
        <v>1334</v>
      </c>
      <c r="B959" s="318" t="s">
        <v>4786</v>
      </c>
      <c r="C959" s="318" t="s">
        <v>4787</v>
      </c>
      <c r="E959" s="318" t="s">
        <v>362</v>
      </c>
      <c r="F959" s="320">
        <f>VLOOKUP(E959,RUOLO!$A$1:$B$6,2,FALSE)</f>
        <v>0</v>
      </c>
      <c r="G959" s="318" t="s">
        <v>3051</v>
      </c>
      <c r="H959" s="318" t="s">
        <v>3051</v>
      </c>
      <c r="I959" s="320">
        <f>IF(A959=A958,1,0)</f>
        <v>0</v>
      </c>
      <c r="J959" s="320">
        <f>IF(I959=0,-INT(J958-1),J958)</f>
        <v>1</v>
      </c>
    </row>
    <row r="960" spans="1:10" ht="12.75" customHeight="1">
      <c r="A960" s="318" t="s">
        <v>1341</v>
      </c>
      <c r="B960" s="318" t="s">
        <v>4788</v>
      </c>
      <c r="C960" s="318" t="s">
        <v>4789</v>
      </c>
      <c r="E960" s="318" t="s">
        <v>362</v>
      </c>
      <c r="F960" s="320">
        <f>VLOOKUP(E960,RUOLO!$A$1:$B$6,2,FALSE)</f>
        <v>0</v>
      </c>
      <c r="G960" s="318" t="s">
        <v>3051</v>
      </c>
      <c r="H960" s="318" t="s">
        <v>3051</v>
      </c>
      <c r="I960" s="320">
        <f>IF(A960=A959,1,0)</f>
        <v>0</v>
      </c>
      <c r="J960" s="320">
        <f>IF(I960=0,-INT(J959-1),J959)</f>
        <v>0</v>
      </c>
    </row>
    <row r="961" spans="1:10" ht="12.75" customHeight="1">
      <c r="A961" s="318" t="s">
        <v>1345</v>
      </c>
      <c r="B961" s="318" t="s">
        <v>4790</v>
      </c>
      <c r="C961" s="318" t="s">
        <v>4791</v>
      </c>
      <c r="E961" s="318" t="s">
        <v>362</v>
      </c>
      <c r="F961" s="320">
        <f>VLOOKUP(E961,RUOLO!$A$1:$B$6,2,FALSE)</f>
        <v>0</v>
      </c>
      <c r="G961" s="318" t="s">
        <v>3051</v>
      </c>
      <c r="H961" s="318" t="s">
        <v>3051</v>
      </c>
      <c r="I961" s="320">
        <f>IF(A961=A960,1,0)</f>
        <v>0</v>
      </c>
      <c r="J961" s="320">
        <f>IF(I961=0,-INT(J960-1),J960)</f>
        <v>1</v>
      </c>
    </row>
    <row r="962" spans="1:10" ht="12.75" customHeight="1">
      <c r="A962" s="318" t="s">
        <v>1345</v>
      </c>
      <c r="B962" s="318" t="s">
        <v>4792</v>
      </c>
      <c r="C962" s="318" t="s">
        <v>4793</v>
      </c>
      <c r="E962" s="318" t="s">
        <v>362</v>
      </c>
      <c r="F962" s="320">
        <f>VLOOKUP(E962,RUOLO!$A$1:$B$6,2,FALSE)</f>
        <v>0</v>
      </c>
      <c r="G962" s="318" t="s">
        <v>3051</v>
      </c>
      <c r="H962" s="318" t="s">
        <v>3056</v>
      </c>
      <c r="I962" s="320">
        <f>IF(A962=A961,1,0)</f>
        <v>1</v>
      </c>
      <c r="J962" s="320">
        <f>IF(I962=0,-INT(J961-1),J961)</f>
      </c>
    </row>
    <row r="963" spans="1:10" ht="12.75" customHeight="1">
      <c r="A963" s="318" t="s">
        <v>1345</v>
      </c>
      <c r="B963" s="318" t="s">
        <v>4794</v>
      </c>
      <c r="C963" s="318" t="s">
        <v>4795</v>
      </c>
      <c r="E963" s="318" t="s">
        <v>362</v>
      </c>
      <c r="F963" s="320">
        <f>VLOOKUP(E963,RUOLO!$A$1:$B$6,2,FALSE)</f>
        <v>0</v>
      </c>
      <c r="G963" s="318" t="s">
        <v>3051</v>
      </c>
      <c r="H963" s="318" t="s">
        <v>3056</v>
      </c>
      <c r="I963" s="320">
        <f>IF(A963=A962,1,0)</f>
        <v>1</v>
      </c>
      <c r="J963" s="320">
        <f>IF(I963=0,-INT(J962-1),J962)</f>
      </c>
    </row>
    <row r="964" spans="1:10" ht="12.75" customHeight="1">
      <c r="A964" s="318" t="s">
        <v>1345</v>
      </c>
      <c r="B964" s="318" t="s">
        <v>4796</v>
      </c>
      <c r="C964" s="318" t="s">
        <v>4797</v>
      </c>
      <c r="E964" s="318" t="s">
        <v>362</v>
      </c>
      <c r="F964" s="320">
        <f>VLOOKUP(E964,RUOLO!$A$1:$B$6,2,FALSE)</f>
        <v>0</v>
      </c>
      <c r="G964" s="318" t="s">
        <v>3051</v>
      </c>
      <c r="H964" s="318" t="s">
        <v>3056</v>
      </c>
      <c r="I964" s="320">
        <f>IF(A964=A963,1,0)</f>
        <v>1</v>
      </c>
      <c r="J964" s="320">
        <f>IF(I964=0,-INT(J963-1),J963)</f>
      </c>
    </row>
    <row r="965" spans="1:10" ht="12.75" customHeight="1">
      <c r="A965" s="318" t="s">
        <v>1345</v>
      </c>
      <c r="B965" s="318" t="s">
        <v>4798</v>
      </c>
      <c r="C965" s="318" t="s">
        <v>4799</v>
      </c>
      <c r="E965" s="318" t="s">
        <v>362</v>
      </c>
      <c r="F965" s="320">
        <f>VLOOKUP(E965,RUOLO!$A$1:$B$6,2,FALSE)</f>
        <v>0</v>
      </c>
      <c r="G965" s="318" t="s">
        <v>3051</v>
      </c>
      <c r="H965" s="318" t="s">
        <v>3056</v>
      </c>
      <c r="I965" s="320">
        <f>IF(A965=A964,1,0)</f>
        <v>1</v>
      </c>
      <c r="J965" s="320">
        <f>IF(I965=0,-INT(J964-1),J964)</f>
      </c>
    </row>
    <row r="966" spans="1:10" ht="12.75" customHeight="1">
      <c r="A966" s="318" t="s">
        <v>1351</v>
      </c>
      <c r="B966" s="318" t="s">
        <v>4775</v>
      </c>
      <c r="C966" s="318" t="s">
        <v>4776</v>
      </c>
      <c r="E966" s="318" t="s">
        <v>362</v>
      </c>
      <c r="F966" s="320">
        <f>VLOOKUP(E966,RUOLO!$A$1:$B$6,2,FALSE)</f>
        <v>0</v>
      </c>
      <c r="G966" s="318" t="s">
        <v>3051</v>
      </c>
      <c r="H966" s="318" t="s">
        <v>3051</v>
      </c>
      <c r="I966" s="320">
        <f>IF(A966=A965,1,0)</f>
        <v>0</v>
      </c>
      <c r="J966" s="320">
        <f>IF(I966=0,-INT(J965-1),J965)</f>
        <v>0</v>
      </c>
    </row>
    <row r="967" spans="1:10" ht="12.75" customHeight="1">
      <c r="A967" s="318" t="s">
        <v>1351</v>
      </c>
      <c r="B967" s="318" t="s">
        <v>4773</v>
      </c>
      <c r="C967" s="318" t="s">
        <v>4774</v>
      </c>
      <c r="E967" s="318" t="s">
        <v>362</v>
      </c>
      <c r="F967" s="320">
        <f>VLOOKUP(E967,RUOLO!$A$1:$B$6,2,FALSE)</f>
        <v>0</v>
      </c>
      <c r="G967" s="318" t="s">
        <v>3051</v>
      </c>
      <c r="H967" s="318" t="s">
        <v>3056</v>
      </c>
      <c r="I967" s="320">
        <f>IF(A967=A966,1,0)</f>
        <v>1</v>
      </c>
      <c r="J967" s="320">
        <f>IF(I967=0,-INT(J966-1),J966)</f>
      </c>
    </row>
    <row r="968" spans="1:10" ht="12.75" customHeight="1">
      <c r="A968" s="318" t="s">
        <v>1351</v>
      </c>
      <c r="B968" s="318" t="s">
        <v>4771</v>
      </c>
      <c r="C968" s="318" t="s">
        <v>4772</v>
      </c>
      <c r="E968" s="318" t="s">
        <v>362</v>
      </c>
      <c r="F968" s="320">
        <f>VLOOKUP(E968,RUOLO!$A$1:$B$6,2,FALSE)</f>
        <v>0</v>
      </c>
      <c r="G968" s="318" t="s">
        <v>3051</v>
      </c>
      <c r="H968" s="318" t="s">
        <v>3056</v>
      </c>
      <c r="I968" s="320">
        <f>IF(A968=A967,1,0)</f>
        <v>1</v>
      </c>
      <c r="J968" s="320">
        <f>IF(I968=0,-INT(J967-1),J967)</f>
      </c>
    </row>
    <row r="969" spans="1:10" ht="12.75" customHeight="1">
      <c r="A969" s="318" t="s">
        <v>1356</v>
      </c>
      <c r="B969" s="318" t="s">
        <v>4728</v>
      </c>
      <c r="C969" s="318" t="s">
        <v>4729</v>
      </c>
      <c r="E969" s="318" t="s">
        <v>362</v>
      </c>
      <c r="F969" s="320">
        <f>VLOOKUP(E969,RUOLO!$A$1:$B$6,2,FALSE)</f>
        <v>0</v>
      </c>
      <c r="G969" s="318" t="s">
        <v>3051</v>
      </c>
      <c r="H969" s="318" t="s">
        <v>3051</v>
      </c>
      <c r="I969" s="320">
        <f>IF(A969=A968,1,0)</f>
        <v>0</v>
      </c>
      <c r="J969" s="320">
        <f>IF(I969=0,-INT(J968-1),J968)</f>
        <v>1</v>
      </c>
    </row>
    <row r="970" spans="1:10" ht="12.75" customHeight="1">
      <c r="A970" s="318" t="s">
        <v>1363</v>
      </c>
      <c r="B970" s="318" t="s">
        <v>4800</v>
      </c>
      <c r="C970" s="318" t="s">
        <v>4801</v>
      </c>
      <c r="E970" s="318" t="s">
        <v>362</v>
      </c>
      <c r="F970" s="320">
        <f>VLOOKUP(E970,RUOLO!$A$1:$B$6,2,FALSE)</f>
        <v>0</v>
      </c>
      <c r="G970" s="318" t="s">
        <v>3051</v>
      </c>
      <c r="H970" s="318" t="s">
        <v>3051</v>
      </c>
      <c r="I970" s="320">
        <f>IF(A970=A969,1,0)</f>
        <v>0</v>
      </c>
      <c r="J970" s="320">
        <f>IF(I970=0,-INT(J969-1),J969)</f>
        <v>0</v>
      </c>
    </row>
    <row r="971" spans="1:10" ht="12.75" customHeight="1">
      <c r="A971" s="318" t="s">
        <v>1368</v>
      </c>
      <c r="B971" s="318" t="s">
        <v>4802</v>
      </c>
      <c r="C971" s="318" t="s">
        <v>4803</v>
      </c>
      <c r="E971" s="318" t="s">
        <v>362</v>
      </c>
      <c r="F971" s="320">
        <f>VLOOKUP(E971,RUOLO!$A$1:$B$6,2,FALSE)</f>
        <v>0</v>
      </c>
      <c r="G971" s="318" t="s">
        <v>3051</v>
      </c>
      <c r="H971" s="318" t="s">
        <v>3051</v>
      </c>
      <c r="I971" s="320">
        <f>IF(A971=A970,1,0)</f>
        <v>0</v>
      </c>
      <c r="J971" s="320">
        <f>IF(I971=0,-INT(J970-1),J970)</f>
        <v>1</v>
      </c>
    </row>
    <row r="972" spans="1:10" ht="12.75" customHeight="1">
      <c r="A972" s="318" t="s">
        <v>1375</v>
      </c>
      <c r="B972" s="318" t="s">
        <v>4802</v>
      </c>
      <c r="C972" s="318" t="s">
        <v>4803</v>
      </c>
      <c r="E972" s="318" t="s">
        <v>362</v>
      </c>
      <c r="F972" s="320">
        <f>VLOOKUP(E972,RUOLO!$A$1:$B$6,2,FALSE)</f>
        <v>0</v>
      </c>
      <c r="G972" s="318" t="s">
        <v>3051</v>
      </c>
      <c r="H972" s="318" t="s">
        <v>3051</v>
      </c>
      <c r="I972" s="320">
        <f>IF(A972=A971,1,0)</f>
        <v>0</v>
      </c>
      <c r="J972" s="320">
        <f>IF(I972=0,-INT(J971-1),J971)</f>
        <v>0</v>
      </c>
    </row>
    <row r="973" spans="1:10" ht="12.75" customHeight="1">
      <c r="A973" s="318" t="s">
        <v>1380</v>
      </c>
      <c r="B973" s="318" t="s">
        <v>4501</v>
      </c>
      <c r="C973" s="318" t="s">
        <v>4502</v>
      </c>
      <c r="E973" s="318" t="s">
        <v>362</v>
      </c>
      <c r="F973" s="320">
        <f>VLOOKUP(E973,RUOLO!$A$1:$B$6,2,FALSE)</f>
        <v>0</v>
      </c>
      <c r="G973" s="318" t="s">
        <v>3051</v>
      </c>
      <c r="H973" s="318" t="s">
        <v>3051</v>
      </c>
      <c r="I973" s="320">
        <f>IF(A973=A972,1,0)</f>
        <v>0</v>
      </c>
      <c r="J973" s="320">
        <f>IF(I973=0,-INT(J972-1),J972)</f>
        <v>1</v>
      </c>
    </row>
    <row r="974" spans="1:10" ht="12.75" customHeight="1">
      <c r="A974" s="318" t="s">
        <v>1386</v>
      </c>
      <c r="B974" s="318" t="s">
        <v>4501</v>
      </c>
      <c r="C974" s="318" t="s">
        <v>4502</v>
      </c>
      <c r="E974" s="318" t="s">
        <v>362</v>
      </c>
      <c r="F974" s="320">
        <f>VLOOKUP(E974,RUOLO!$A$1:$B$6,2,FALSE)</f>
        <v>0</v>
      </c>
      <c r="G974" s="318" t="s">
        <v>3051</v>
      </c>
      <c r="H974" s="318" t="s">
        <v>3051</v>
      </c>
      <c r="I974" s="320">
        <f>IF(A974=A973,1,0)</f>
        <v>0</v>
      </c>
      <c r="J974" s="320">
        <f>IF(I974=0,-INT(J973-1),J973)</f>
        <v>0</v>
      </c>
    </row>
    <row r="975" spans="1:10" ht="12.75" customHeight="1">
      <c r="A975" s="318" t="s">
        <v>1390</v>
      </c>
      <c r="B975" s="318" t="s">
        <v>4501</v>
      </c>
      <c r="C975" s="318" t="s">
        <v>4502</v>
      </c>
      <c r="E975" s="318" t="s">
        <v>362</v>
      </c>
      <c r="F975" s="320">
        <f>VLOOKUP(E975,RUOLO!$A$1:$B$6,2,FALSE)</f>
        <v>0</v>
      </c>
      <c r="G975" s="318" t="s">
        <v>3051</v>
      </c>
      <c r="H975" s="318" t="s">
        <v>3051</v>
      </c>
      <c r="I975" s="320">
        <f>IF(A975=A974,1,0)</f>
        <v>0</v>
      </c>
      <c r="J975" s="320">
        <f>IF(I975=0,-INT(J974-1),J974)</f>
        <v>1</v>
      </c>
    </row>
    <row r="976" spans="1:10" ht="12.75" customHeight="1">
      <c r="A976" s="318" t="s">
        <v>1392</v>
      </c>
      <c r="B976" s="318" t="s">
        <v>4501</v>
      </c>
      <c r="C976" s="318" t="s">
        <v>4502</v>
      </c>
      <c r="E976" s="318" t="s">
        <v>362</v>
      </c>
      <c r="F976" s="320">
        <f>VLOOKUP(E976,RUOLO!$A$1:$B$6,2,FALSE)</f>
        <v>0</v>
      </c>
      <c r="G976" s="318" t="s">
        <v>3051</v>
      </c>
      <c r="H976" s="318" t="s">
        <v>3051</v>
      </c>
      <c r="I976" s="320">
        <f>IF(A976=A975,1,0)</f>
        <v>0</v>
      </c>
      <c r="J976" s="320">
        <f>IF(I976=0,-INT(J975-1),J975)</f>
        <v>0</v>
      </c>
    </row>
    <row r="977" spans="1:10" ht="12.75" customHeight="1">
      <c r="A977" s="318" t="s">
        <v>1395</v>
      </c>
      <c r="B977" s="318" t="s">
        <v>4501</v>
      </c>
      <c r="C977" s="318" t="s">
        <v>4502</v>
      </c>
      <c r="E977" s="318" t="s">
        <v>362</v>
      </c>
      <c r="F977" s="320">
        <f>VLOOKUP(E977,RUOLO!$A$1:$B$6,2,FALSE)</f>
        <v>0</v>
      </c>
      <c r="G977" s="318" t="s">
        <v>3051</v>
      </c>
      <c r="H977" s="318" t="s">
        <v>3051</v>
      </c>
      <c r="I977" s="320">
        <f>IF(A977=A976,1,0)</f>
        <v>0</v>
      </c>
      <c r="J977" s="320">
        <f>IF(I977=0,-INT(J976-1),J976)</f>
        <v>1</v>
      </c>
    </row>
    <row r="978" spans="1:10" ht="12.75" customHeight="1">
      <c r="A978" s="318" t="s">
        <v>1397</v>
      </c>
      <c r="B978" s="318" t="s">
        <v>4804</v>
      </c>
      <c r="C978" s="318" t="s">
        <v>4805</v>
      </c>
      <c r="E978" s="318" t="s">
        <v>362</v>
      </c>
      <c r="F978" s="320">
        <f>VLOOKUP(E978,RUOLO!$A$1:$B$6,2,FALSE)</f>
        <v>0</v>
      </c>
      <c r="G978" s="318" t="s">
        <v>3051</v>
      </c>
      <c r="H978" s="318" t="s">
        <v>3051</v>
      </c>
      <c r="I978" s="320">
        <f>IF(A978=A977,1,0)</f>
        <v>0</v>
      </c>
      <c r="J978" s="320">
        <f>IF(I978=0,-INT(J977-1),J977)</f>
        <v>0</v>
      </c>
    </row>
    <row r="979" spans="1:10" ht="12.75" customHeight="1">
      <c r="A979" s="318" t="s">
        <v>1401</v>
      </c>
      <c r="B979" s="318" t="s">
        <v>4769</v>
      </c>
      <c r="C979" s="318" t="s">
        <v>4770</v>
      </c>
      <c r="E979" s="318" t="s">
        <v>362</v>
      </c>
      <c r="F979" s="320">
        <f>VLOOKUP(E979,RUOLO!$A$1:$B$6,2,FALSE)</f>
        <v>0</v>
      </c>
      <c r="G979" s="318" t="s">
        <v>3051</v>
      </c>
      <c r="H979" s="318" t="s">
        <v>3051</v>
      </c>
      <c r="I979" s="320">
        <f>IF(A979=A978,1,0)</f>
        <v>0</v>
      </c>
      <c r="J979" s="320">
        <f>IF(I979=0,-INT(J978-1),J978)</f>
        <v>1</v>
      </c>
    </row>
    <row r="980" spans="1:10" ht="12.75" customHeight="1">
      <c r="A980" s="318" t="s">
        <v>1405</v>
      </c>
      <c r="B980" s="318" t="s">
        <v>4806</v>
      </c>
      <c r="C980" s="318" t="s">
        <v>4807</v>
      </c>
      <c r="E980" s="318" t="s">
        <v>362</v>
      </c>
      <c r="F980" s="320">
        <f>VLOOKUP(E980,RUOLO!$A$1:$B$6,2,FALSE)</f>
        <v>0</v>
      </c>
      <c r="G980" s="318" t="s">
        <v>3051</v>
      </c>
      <c r="H980" s="318" t="s">
        <v>3051</v>
      </c>
      <c r="I980" s="320">
        <f>IF(A980=A979,1,0)</f>
        <v>0</v>
      </c>
      <c r="J980" s="320">
        <f>IF(I980=0,-INT(J979-1),J979)</f>
        <v>0</v>
      </c>
    </row>
    <row r="981" spans="1:10" ht="12.75" customHeight="1">
      <c r="A981" s="318" t="s">
        <v>1413</v>
      </c>
      <c r="B981" s="318" t="s">
        <v>4808</v>
      </c>
      <c r="C981" s="318" t="s">
        <v>4809</v>
      </c>
      <c r="E981" s="318" t="s">
        <v>362</v>
      </c>
      <c r="F981" s="320">
        <f>VLOOKUP(E981,RUOLO!$A$1:$B$6,2,FALSE)</f>
        <v>0</v>
      </c>
      <c r="G981" s="318" t="s">
        <v>3051</v>
      </c>
      <c r="H981" s="318" t="s">
        <v>3051</v>
      </c>
      <c r="I981" s="320">
        <f>IF(A981=A980,1,0)</f>
        <v>0</v>
      </c>
      <c r="J981" s="320">
        <f>IF(I981=0,-INT(J980-1),J980)</f>
        <v>1</v>
      </c>
    </row>
    <row r="982" spans="1:10" ht="12.75" customHeight="1">
      <c r="A982" s="318" t="s">
        <v>1420</v>
      </c>
      <c r="B982" s="318" t="s">
        <v>4756</v>
      </c>
      <c r="C982" s="318" t="s">
        <v>4757</v>
      </c>
      <c r="E982" s="318" t="s">
        <v>362</v>
      </c>
      <c r="F982" s="320">
        <f>VLOOKUP(E982,RUOLO!$A$1:$B$6,2,FALSE)</f>
        <v>0</v>
      </c>
      <c r="G982" s="318" t="s">
        <v>3051</v>
      </c>
      <c r="H982" s="318" t="s">
        <v>3051</v>
      </c>
      <c r="I982" s="320">
        <f>IF(A982=A981,1,0)</f>
        <v>0</v>
      </c>
      <c r="J982" s="320">
        <f>IF(I982=0,-INT(J981-1),J981)</f>
        <v>0</v>
      </c>
    </row>
    <row r="983" spans="1:10" ht="12.75" customHeight="1">
      <c r="A983" s="318" t="s">
        <v>1425</v>
      </c>
      <c r="B983" s="318" t="s">
        <v>4761</v>
      </c>
      <c r="C983" s="318" t="s">
        <v>4762</v>
      </c>
      <c r="E983" s="318" t="s">
        <v>362</v>
      </c>
      <c r="F983" s="320">
        <f>VLOOKUP(E983,RUOLO!$A$1:$B$6,2,FALSE)</f>
        <v>0</v>
      </c>
      <c r="G983" s="318" t="s">
        <v>3051</v>
      </c>
      <c r="H983" s="318" t="s">
        <v>3051</v>
      </c>
      <c r="I983" s="320">
        <f>IF(A983=A982,1,0)</f>
        <v>0</v>
      </c>
      <c r="J983" s="320">
        <f>IF(I983=0,-INT(J982-1),J982)</f>
        <v>1</v>
      </c>
    </row>
    <row r="984" spans="1:10" ht="12.75" customHeight="1">
      <c r="A984" s="318" t="s">
        <v>1427</v>
      </c>
      <c r="B984" s="318" t="s">
        <v>4754</v>
      </c>
      <c r="C984" s="318" t="s">
        <v>4755</v>
      </c>
      <c r="E984" s="318" t="s">
        <v>362</v>
      </c>
      <c r="F984" s="320">
        <f>VLOOKUP(E984,RUOLO!$A$1:$B$6,2,FALSE)</f>
        <v>0</v>
      </c>
      <c r="G984" s="318" t="s">
        <v>3051</v>
      </c>
      <c r="H984" s="318" t="s">
        <v>3051</v>
      </c>
      <c r="I984" s="320">
        <f>IF(A984=A983,1,0)</f>
        <v>0</v>
      </c>
      <c r="J984" s="320">
        <f>IF(I984=0,-INT(J983-1),J983)</f>
        <v>0</v>
      </c>
    </row>
    <row r="985" spans="1:10" ht="12.75" customHeight="1">
      <c r="A985" s="318" t="s">
        <v>1431</v>
      </c>
      <c r="B985" s="318" t="s">
        <v>4754</v>
      </c>
      <c r="C985" s="318" t="s">
        <v>4755</v>
      </c>
      <c r="E985" s="318" t="s">
        <v>362</v>
      </c>
      <c r="F985" s="320">
        <f>VLOOKUP(E985,RUOLO!$A$1:$B$6,2,FALSE)</f>
        <v>0</v>
      </c>
      <c r="G985" s="318" t="s">
        <v>3051</v>
      </c>
      <c r="H985" s="318" t="s">
        <v>3051</v>
      </c>
      <c r="I985" s="320">
        <f>IF(A985=A984,1,0)</f>
        <v>0</v>
      </c>
      <c r="J985" s="320">
        <f>IF(I985=0,-INT(J984-1),J984)</f>
        <v>1</v>
      </c>
    </row>
    <row r="986" spans="1:10" ht="12.75" customHeight="1">
      <c r="A986" s="318" t="s">
        <v>1433</v>
      </c>
      <c r="B986" s="318" t="s">
        <v>4806</v>
      </c>
      <c r="C986" s="318" t="s">
        <v>4807</v>
      </c>
      <c r="E986" s="318" t="s">
        <v>362</v>
      </c>
      <c r="F986" s="320">
        <f>VLOOKUP(E986,RUOLO!$A$1:$B$6,2,FALSE)</f>
        <v>0</v>
      </c>
      <c r="G986" s="318" t="s">
        <v>3051</v>
      </c>
      <c r="H986" s="318" t="s">
        <v>3051</v>
      </c>
      <c r="I986" s="320">
        <f>IF(A986=A985,1,0)</f>
        <v>0</v>
      </c>
      <c r="J986" s="320">
        <f>IF(I986=0,-INT(J985-1),J985)</f>
        <v>0</v>
      </c>
    </row>
    <row r="987" spans="1:10" s="327" customFormat="1" ht="12" customHeight="1">
      <c r="A987" s="341" t="s">
        <v>1440</v>
      </c>
      <c r="B987" s="324" t="s">
        <v>4810</v>
      </c>
      <c r="C987" s="324" t="s">
        <v>4811</v>
      </c>
      <c r="D987" s="325"/>
      <c r="E987" s="324" t="s">
        <v>362</v>
      </c>
      <c r="F987" s="326">
        <f>VLOOKUP(E987,RUOLO!$A$1:$B$6,2,0)</f>
        <v>0</v>
      </c>
      <c r="G987" s="324" t="s">
        <v>3056</v>
      </c>
      <c r="H987" s="324" t="s">
        <v>3056</v>
      </c>
      <c r="I987" s="326">
        <f>IF(A987=A986,1,0)</f>
        <v>0</v>
      </c>
      <c r="J987" s="326">
        <f>IF(I987=0,-INT(J986-1),J986)</f>
        <v>1</v>
      </c>
    </row>
    <row r="988" spans="1:10" s="327" customFormat="1" ht="12" customHeight="1">
      <c r="A988" s="341" t="s">
        <v>1440</v>
      </c>
      <c r="B988" s="324" t="s">
        <v>3173</v>
      </c>
      <c r="C988" s="324" t="s">
        <v>4344</v>
      </c>
      <c r="D988" s="325"/>
      <c r="E988" s="324" t="s">
        <v>362</v>
      </c>
      <c r="F988" s="326">
        <f>VLOOKUP(E988,RUOLO!$A$1:$B$6,2,0)</f>
        <v>0</v>
      </c>
      <c r="G988" s="324" t="s">
        <v>3051</v>
      </c>
      <c r="H988" s="324" t="s">
        <v>3056</v>
      </c>
      <c r="I988" s="326">
        <f>IF(A988=A987,1,0)</f>
        <v>1</v>
      </c>
      <c r="J988" s="326">
        <f>IF(I988=0,-INT(J987-1),J987)</f>
      </c>
    </row>
    <row r="989" spans="1:10" s="327" customFormat="1" ht="12" customHeight="1">
      <c r="A989" s="341" t="s">
        <v>1440</v>
      </c>
      <c r="B989" s="324" t="s">
        <v>3161</v>
      </c>
      <c r="C989" s="324" t="s">
        <v>4345</v>
      </c>
      <c r="D989" s="325"/>
      <c r="E989" s="324" t="s">
        <v>362</v>
      </c>
      <c r="F989" s="326">
        <f>VLOOKUP(E989,RUOLO!$A$1:$B$6,2,0)</f>
        <v>0</v>
      </c>
      <c r="G989" s="324" t="s">
        <v>3051</v>
      </c>
      <c r="H989" s="324" t="s">
        <v>3056</v>
      </c>
      <c r="I989" s="326">
        <f>IF(A989=A988,1,0)</f>
        <v>1</v>
      </c>
      <c r="J989" s="326">
        <f>IF(I989=0,-INT(J988-1),J988)</f>
      </c>
    </row>
    <row r="990" spans="1:10" s="327" customFormat="1" ht="12" customHeight="1">
      <c r="A990" s="341" t="s">
        <v>1440</v>
      </c>
      <c r="B990" s="324" t="s">
        <v>3159</v>
      </c>
      <c r="C990" s="324" t="s">
        <v>4121</v>
      </c>
      <c r="D990" s="325"/>
      <c r="E990" s="324" t="s">
        <v>362</v>
      </c>
      <c r="F990" s="326">
        <f>VLOOKUP(E990,RUOLO!$A$1:$B$6,2,0)</f>
        <v>0</v>
      </c>
      <c r="G990" s="324" t="s">
        <v>3051</v>
      </c>
      <c r="H990" s="324" t="s">
        <v>3051</v>
      </c>
      <c r="I990" s="326">
        <f>IF(A990=A989,1,0)</f>
        <v>1</v>
      </c>
      <c r="J990" s="326">
        <f>IF(I990=0,-INT(J989-1),J989)</f>
      </c>
    </row>
    <row r="991" spans="1:10" s="327" customFormat="1" ht="12" customHeight="1">
      <c r="A991" s="341" t="s">
        <v>1440</v>
      </c>
      <c r="B991" s="324" t="s">
        <v>3163</v>
      </c>
      <c r="C991" s="324" t="s">
        <v>3164</v>
      </c>
      <c r="D991" s="325"/>
      <c r="E991" s="324" t="s">
        <v>362</v>
      </c>
      <c r="F991" s="326">
        <f>VLOOKUP(E991,RUOLO!$A$1:$B$6,2,0)</f>
        <v>0</v>
      </c>
      <c r="G991" s="324" t="s">
        <v>3051</v>
      </c>
      <c r="H991" s="324" t="s">
        <v>3056</v>
      </c>
      <c r="I991" s="326">
        <f>IF(A991=A990,1,0)</f>
        <v>1</v>
      </c>
      <c r="J991" s="326">
        <f>IF(I991=0,-INT(J990-1),J990)</f>
      </c>
    </row>
    <row r="992" spans="1:10" s="327" customFormat="1" ht="12" customHeight="1">
      <c r="A992" s="341" t="s">
        <v>1440</v>
      </c>
      <c r="B992" s="324" t="s">
        <v>3187</v>
      </c>
      <c r="C992" s="324" t="s">
        <v>3188</v>
      </c>
      <c r="D992" s="325"/>
      <c r="E992" s="324" t="s">
        <v>362</v>
      </c>
      <c r="F992" s="326">
        <f>VLOOKUP(E992,RUOLO!$A$1:$B$6,2,0)</f>
        <v>0</v>
      </c>
      <c r="G992" s="324" t="s">
        <v>3051</v>
      </c>
      <c r="H992" s="324" t="s">
        <v>3056</v>
      </c>
      <c r="I992" s="326">
        <f>IF(A992=A991,1,0)</f>
        <v>1</v>
      </c>
      <c r="J992" s="326">
        <f>IF(I992=0,-INT(J991-1),J991)</f>
      </c>
    </row>
    <row r="993" spans="1:10" s="327" customFormat="1" ht="12" customHeight="1">
      <c r="A993" s="341" t="s">
        <v>1440</v>
      </c>
      <c r="B993" s="324" t="s">
        <v>4227</v>
      </c>
      <c r="C993" s="324" t="s">
        <v>4228</v>
      </c>
      <c r="D993" s="325"/>
      <c r="E993" s="324" t="s">
        <v>362</v>
      </c>
      <c r="F993" s="326">
        <f>VLOOKUP(E993,RUOLO!$A$1:$B$6,2,0)</f>
        <v>0</v>
      </c>
      <c r="G993" s="324" t="s">
        <v>3051</v>
      </c>
      <c r="H993" s="324" t="s">
        <v>3056</v>
      </c>
      <c r="I993" s="326">
        <f>IF(A993=A992,1,0)</f>
        <v>1</v>
      </c>
      <c r="J993" s="326">
        <f>IF(I993=0,-INT(J992-1),J992)</f>
      </c>
    </row>
    <row r="994" spans="1:10" s="327" customFormat="1" ht="12" customHeight="1">
      <c r="A994" s="341" t="s">
        <v>1440</v>
      </c>
      <c r="B994" s="324" t="s">
        <v>4220</v>
      </c>
      <c r="C994" s="324" t="s">
        <v>4229</v>
      </c>
      <c r="D994" s="325"/>
      <c r="E994" s="324" t="s">
        <v>362</v>
      </c>
      <c r="F994" s="326">
        <f>VLOOKUP(E994,RUOLO!$A$1:$B$6,2,0)</f>
        <v>0</v>
      </c>
      <c r="G994" s="324" t="s">
        <v>3051</v>
      </c>
      <c r="H994" s="324" t="s">
        <v>3056</v>
      </c>
      <c r="I994" s="326">
        <f>IF(A994=A993,1,0)</f>
        <v>1</v>
      </c>
      <c r="J994" s="326">
        <f>IF(I994=0,-INT(J993-1),J993)</f>
      </c>
    </row>
    <row r="995" spans="1:10" s="327" customFormat="1" ht="12" customHeight="1">
      <c r="A995" s="341" t="s">
        <v>1448</v>
      </c>
      <c r="B995" s="324" t="s">
        <v>4227</v>
      </c>
      <c r="C995" s="324" t="s">
        <v>4228</v>
      </c>
      <c r="D995" s="325"/>
      <c r="E995" s="324" t="s">
        <v>362</v>
      </c>
      <c r="F995" s="326">
        <f>VLOOKUP(E995,RUOLO!$A$1:$B$6,2,0)</f>
        <v>0</v>
      </c>
      <c r="G995" s="324" t="s">
        <v>3051</v>
      </c>
      <c r="H995" s="324" t="s">
        <v>3051</v>
      </c>
      <c r="I995" s="326">
        <f>IF(A995=A994,1,0)</f>
        <v>0</v>
      </c>
      <c r="J995" s="326">
        <f>IF(I995=0,-INT(J994-1),J994)</f>
        <v>0</v>
      </c>
    </row>
    <row r="996" spans="1:10" s="327" customFormat="1" ht="12" customHeight="1">
      <c r="A996" s="341" t="s">
        <v>1453</v>
      </c>
      <c r="B996" s="324" t="s">
        <v>4046</v>
      </c>
      <c r="C996" s="324" t="s">
        <v>4147</v>
      </c>
      <c r="D996" s="325"/>
      <c r="E996" s="324" t="s">
        <v>362</v>
      </c>
      <c r="F996" s="326">
        <f>VLOOKUP(E996,RUOLO!$A$1:$B$6,2,0)</f>
        <v>0</v>
      </c>
      <c r="G996" s="324" t="s">
        <v>3051</v>
      </c>
      <c r="H996" s="324" t="s">
        <v>3051</v>
      </c>
      <c r="I996" s="326">
        <f>IF(A996=A995,1,0)</f>
        <v>0</v>
      </c>
      <c r="J996" s="326">
        <f>IF(I996=0,-INT(J995-1),J995)</f>
        <v>1</v>
      </c>
    </row>
    <row r="997" spans="1:10" s="327" customFormat="1" ht="12" customHeight="1">
      <c r="A997" s="341" t="s">
        <v>1453</v>
      </c>
      <c r="B997" s="324" t="s">
        <v>3155</v>
      </c>
      <c r="C997" s="324" t="s">
        <v>4812</v>
      </c>
      <c r="D997" s="325"/>
      <c r="E997" s="324" t="s">
        <v>362</v>
      </c>
      <c r="F997" s="326">
        <f>VLOOKUP(E997,RUOLO!$A$1:$B$6,2,0)</f>
        <v>0</v>
      </c>
      <c r="G997" s="324" t="s">
        <v>3056</v>
      </c>
      <c r="H997" s="324" t="s">
        <v>3056</v>
      </c>
      <c r="I997" s="326">
        <f>IF(A997=A996,1,0)</f>
        <v>1</v>
      </c>
      <c r="J997" s="326">
        <f>IF(I997=0,-INT(J996-1),J996)</f>
      </c>
    </row>
    <row r="998" spans="1:10" s="327" customFormat="1" ht="12" customHeight="1">
      <c r="A998" s="341" t="s">
        <v>1453</v>
      </c>
      <c r="B998" s="324" t="s">
        <v>3132</v>
      </c>
      <c r="C998" s="324" t="s">
        <v>4148</v>
      </c>
      <c r="D998" s="325"/>
      <c r="E998" s="324" t="s">
        <v>362</v>
      </c>
      <c r="F998" s="326">
        <f>VLOOKUP(E998,RUOLO!$A$1:$B$6,2,0)</f>
        <v>0</v>
      </c>
      <c r="G998" s="324" t="s">
        <v>3051</v>
      </c>
      <c r="H998" s="324" t="s">
        <v>3056</v>
      </c>
      <c r="I998" s="326">
        <f>IF(A998=A997,1,0)</f>
        <v>1</v>
      </c>
      <c r="J998" s="326">
        <f>IF(I998=0,-INT(J997-1),J997)</f>
      </c>
    </row>
    <row r="999" spans="1:10" s="327" customFormat="1" ht="12" customHeight="1">
      <c r="A999" s="341" t="s">
        <v>1453</v>
      </c>
      <c r="B999" s="324" t="s">
        <v>3145</v>
      </c>
      <c r="C999" s="324" t="s">
        <v>3146</v>
      </c>
      <c r="D999" s="325"/>
      <c r="E999" s="324" t="s">
        <v>362</v>
      </c>
      <c r="F999" s="326">
        <f>VLOOKUP(E999,RUOLO!$A$1:$B$6,2,0)</f>
        <v>0</v>
      </c>
      <c r="G999" s="324" t="s">
        <v>3056</v>
      </c>
      <c r="H999" s="324" t="s">
        <v>3056</v>
      </c>
      <c r="I999" s="326">
        <f>IF(A999=A998,1,0)</f>
        <v>1</v>
      </c>
      <c r="J999" s="326">
        <f>IF(I999=0,-INT(J998-1),J998)</f>
      </c>
    </row>
    <row r="1000" spans="1:10" s="327" customFormat="1" ht="12" customHeight="1">
      <c r="A1000" s="341" t="s">
        <v>1453</v>
      </c>
      <c r="B1000" s="328" t="s">
        <v>3143</v>
      </c>
      <c r="C1000" s="328" t="s">
        <v>3144</v>
      </c>
      <c r="D1000" s="325"/>
      <c r="E1000" s="324" t="s">
        <v>362</v>
      </c>
      <c r="F1000" s="326">
        <f>VLOOKUP(E1000,RUOLO!$A$1:$B$6,2,0)</f>
        <v>0</v>
      </c>
      <c r="G1000" s="324" t="s">
        <v>3051</v>
      </c>
      <c r="H1000" s="324" t="s">
        <v>3056</v>
      </c>
      <c r="I1000" s="326">
        <f>IF(A1000=A999,1,0)</f>
        <v>1</v>
      </c>
      <c r="J1000" s="326">
        <f>IF(I1000=0,-INT(J999-1),J999)</f>
      </c>
    </row>
    <row r="1001" spans="1:10" s="327" customFormat="1" ht="12" customHeight="1">
      <c r="A1001" s="341" t="s">
        <v>1453</v>
      </c>
      <c r="B1001" s="324" t="s">
        <v>4001</v>
      </c>
      <c r="C1001" s="324" t="s">
        <v>4813</v>
      </c>
      <c r="D1001" s="325"/>
      <c r="E1001" s="324" t="s">
        <v>362</v>
      </c>
      <c r="F1001" s="326">
        <f>VLOOKUP(E1001,RUOLO!$A$1:$B$6,2,0)</f>
        <v>0</v>
      </c>
      <c r="G1001" s="324" t="s">
        <v>3056</v>
      </c>
      <c r="H1001" s="324" t="s">
        <v>3056</v>
      </c>
      <c r="I1001" s="326">
        <f>IF(A1001=A1000,1,0)</f>
        <v>1</v>
      </c>
      <c r="J1001" s="326">
        <f>IF(I1001=0,-INT(J1000-1),J1000)</f>
      </c>
    </row>
    <row r="1002" spans="1:10" s="327" customFormat="1" ht="12" customHeight="1">
      <c r="A1002" s="209" t="s">
        <v>1460</v>
      </c>
      <c r="B1002" s="324" t="s">
        <v>4814</v>
      </c>
      <c r="C1002" s="324" t="s">
        <v>4815</v>
      </c>
      <c r="D1002" s="325"/>
      <c r="E1002" s="324" t="s">
        <v>362</v>
      </c>
      <c r="F1002" s="326">
        <f>VLOOKUP(E1002,RUOLO!$A$1:$B$6,2,0)</f>
        <v>0</v>
      </c>
      <c r="G1002" s="324" t="s">
        <v>3051</v>
      </c>
      <c r="H1002" s="324" t="s">
        <v>3056</v>
      </c>
      <c r="I1002" s="326">
        <f>IF(A1002=A1001,1,0)</f>
        <v>0</v>
      </c>
      <c r="J1002" s="326">
        <f>IF(I1002=0,-INT(J1001-1),J1001)</f>
        <v>0</v>
      </c>
    </row>
    <row r="1003" spans="1:10" s="327" customFormat="1" ht="12" customHeight="1">
      <c r="A1003" s="209" t="s">
        <v>1460</v>
      </c>
      <c r="B1003" s="324" t="s">
        <v>4816</v>
      </c>
      <c r="C1003" s="324" t="s">
        <v>4817</v>
      </c>
      <c r="D1003" s="325"/>
      <c r="E1003" s="324" t="s">
        <v>362</v>
      </c>
      <c r="F1003" s="326">
        <f>VLOOKUP(E1003,RUOLO!$A$1:$B$6,2,0)</f>
        <v>0</v>
      </c>
      <c r="G1003" s="324" t="s">
        <v>3051</v>
      </c>
      <c r="H1003" s="324" t="s">
        <v>3056</v>
      </c>
      <c r="I1003" s="326">
        <f>IF(A1003=A1002,1,0)</f>
        <v>1</v>
      </c>
      <c r="J1003" s="326">
        <f>IF(I1003=0,-INT(J1002-1),J1002)</f>
      </c>
    </row>
    <row r="1004" spans="1:10" s="327" customFormat="1" ht="12" customHeight="1">
      <c r="A1004" s="209" t="s">
        <v>1460</v>
      </c>
      <c r="B1004" s="324" t="s">
        <v>4632</v>
      </c>
      <c r="C1004" s="324" t="s">
        <v>4818</v>
      </c>
      <c r="D1004" s="325"/>
      <c r="E1004" s="324" t="s">
        <v>362</v>
      </c>
      <c r="F1004" s="326">
        <f>VLOOKUP(E1004,RUOLO!$A$1:$B$6,2,0)</f>
        <v>0</v>
      </c>
      <c r="G1004" s="324" t="s">
        <v>3051</v>
      </c>
      <c r="H1004" s="324" t="s">
        <v>3056</v>
      </c>
      <c r="I1004" s="326">
        <f>IF(A1004=A1003,1,0)</f>
        <v>1</v>
      </c>
      <c r="J1004" s="326">
        <f>IF(I1004=0,-INT(J1003-1),J1003)</f>
      </c>
    </row>
    <row r="1005" spans="1:10" s="327" customFormat="1" ht="12" customHeight="1">
      <c r="A1005" s="209" t="s">
        <v>1460</v>
      </c>
      <c r="B1005" s="324" t="s">
        <v>4819</v>
      </c>
      <c r="C1005" s="324" t="s">
        <v>4820</v>
      </c>
      <c r="D1005" s="325"/>
      <c r="E1005" s="324" t="s">
        <v>362</v>
      </c>
      <c r="F1005" s="326">
        <f>VLOOKUP(E1005,RUOLO!$A$1:$B$6,2,0)</f>
        <v>0</v>
      </c>
      <c r="G1005" s="324" t="s">
        <v>3051</v>
      </c>
      <c r="H1005" s="324" t="s">
        <v>3056</v>
      </c>
      <c r="I1005" s="326">
        <f>IF(A1005=A1004,1,0)</f>
        <v>1</v>
      </c>
      <c r="J1005" s="326">
        <f>IF(I1005=0,-INT(J1004-1),J1004)</f>
      </c>
    </row>
    <row r="1006" spans="1:10" s="327" customFormat="1" ht="12" customHeight="1">
      <c r="A1006" s="209" t="s">
        <v>1460</v>
      </c>
      <c r="B1006" s="324" t="s">
        <v>4230</v>
      </c>
      <c r="C1006" s="324" t="s">
        <v>4821</v>
      </c>
      <c r="D1006" s="325"/>
      <c r="E1006" s="324" t="s">
        <v>362</v>
      </c>
      <c r="F1006" s="326">
        <f>VLOOKUP(E1006,RUOLO!$A$1:$B$6,2,0)</f>
        <v>0</v>
      </c>
      <c r="G1006" s="324" t="s">
        <v>3051</v>
      </c>
      <c r="H1006" s="324" t="s">
        <v>3056</v>
      </c>
      <c r="I1006" s="326">
        <f>IF(A1006=A1005,1,0)</f>
        <v>1</v>
      </c>
      <c r="J1006" s="326">
        <f>IF(I1006=0,-INT(J1005-1),J1005)</f>
      </c>
    </row>
    <row r="1007" spans="1:10" s="327" customFormat="1" ht="12" customHeight="1">
      <c r="A1007" s="209" t="s">
        <v>1460</v>
      </c>
      <c r="B1007" s="324" t="s">
        <v>4232</v>
      </c>
      <c r="C1007" s="324" t="s">
        <v>4473</v>
      </c>
      <c r="D1007" s="325"/>
      <c r="E1007" s="324" t="s">
        <v>362</v>
      </c>
      <c r="F1007" s="326">
        <f>VLOOKUP(E1007,RUOLO!$A$1:$B$6,2,0)</f>
        <v>0</v>
      </c>
      <c r="G1007" s="324" t="s">
        <v>3051</v>
      </c>
      <c r="H1007" s="324" t="s">
        <v>3051</v>
      </c>
      <c r="I1007" s="326">
        <f>IF(A1007=A1006,1,0)</f>
        <v>1</v>
      </c>
      <c r="J1007" s="326">
        <f>IF(I1007=0,-INT(J1006-1),J1006)</f>
      </c>
    </row>
    <row r="1008" spans="1:10" s="327" customFormat="1" ht="12" customHeight="1">
      <c r="A1008" s="209" t="s">
        <v>1460</v>
      </c>
      <c r="B1008" s="324" t="s">
        <v>4822</v>
      </c>
      <c r="C1008" s="324" t="s">
        <v>4823</v>
      </c>
      <c r="D1008" s="325"/>
      <c r="E1008" s="324" t="s">
        <v>362</v>
      </c>
      <c r="F1008" s="326">
        <f>VLOOKUP(E1008,RUOLO!$A$1:$B$6,2,0)</f>
        <v>0</v>
      </c>
      <c r="G1008" s="324" t="s">
        <v>3051</v>
      </c>
      <c r="H1008" s="324" t="s">
        <v>3056</v>
      </c>
      <c r="I1008" s="326">
        <f>IF(A1008=A1007,1,0)</f>
        <v>1</v>
      </c>
      <c r="J1008" s="326">
        <f>IF(I1008=0,-INT(J1007-1),J1007)</f>
      </c>
    </row>
    <row r="1009" spans="1:10" s="327" customFormat="1" ht="12" customHeight="1">
      <c r="A1009" s="209" t="s">
        <v>1460</v>
      </c>
      <c r="B1009" s="324" t="s">
        <v>4220</v>
      </c>
      <c r="C1009" s="324" t="s">
        <v>4229</v>
      </c>
      <c r="D1009" s="325"/>
      <c r="E1009" s="324" t="s">
        <v>362</v>
      </c>
      <c r="F1009" s="326">
        <f>VLOOKUP(E1009,RUOLO!$A$1:$B$6,2,0)</f>
        <v>0</v>
      </c>
      <c r="G1009" s="324" t="s">
        <v>3051</v>
      </c>
      <c r="H1009" s="324" t="s">
        <v>3056</v>
      </c>
      <c r="I1009" s="326">
        <f>IF(A1009=A1008,1,0)</f>
        <v>1</v>
      </c>
      <c r="J1009" s="326">
        <f>IF(I1009=0,-INT(J1008-1),J1008)</f>
      </c>
    </row>
    <row r="1010" spans="1:10" s="327" customFormat="1" ht="12" customHeight="1">
      <c r="A1010" s="209" t="s">
        <v>1460</v>
      </c>
      <c r="B1010" s="324" t="s">
        <v>4824</v>
      </c>
      <c r="C1010" s="324" t="s">
        <v>4825</v>
      </c>
      <c r="D1010" s="325"/>
      <c r="E1010" s="324" t="s">
        <v>362</v>
      </c>
      <c r="F1010" s="326">
        <f>VLOOKUP(E1010,RUOLO!$A$1:$B$6,2,0)</f>
        <v>0</v>
      </c>
      <c r="G1010" s="324" t="s">
        <v>3056</v>
      </c>
      <c r="H1010" s="324" t="s">
        <v>3056</v>
      </c>
      <c r="I1010" s="326">
        <f>IF(A1010=A1009,1,0)</f>
        <v>1</v>
      </c>
      <c r="J1010" s="326">
        <f>IF(I1010=0,-INT(J1009-1),J1009)</f>
      </c>
    </row>
    <row r="1011" spans="1:10" s="327" customFormat="1" ht="12" customHeight="1">
      <c r="A1011" s="209" t="s">
        <v>1460</v>
      </c>
      <c r="B1011" s="324" t="s">
        <v>4826</v>
      </c>
      <c r="C1011" s="324" t="s">
        <v>4827</v>
      </c>
      <c r="D1011" s="325"/>
      <c r="E1011" s="324" t="s">
        <v>362</v>
      </c>
      <c r="F1011" s="326">
        <f>VLOOKUP(E1011,RUOLO!$A$1:$B$6,2,0)</f>
        <v>0</v>
      </c>
      <c r="G1011" s="324" t="s">
        <v>3056</v>
      </c>
      <c r="H1011" s="324" t="s">
        <v>3056</v>
      </c>
      <c r="I1011" s="326">
        <f>IF(A1011=A1010,1,0)</f>
        <v>1</v>
      </c>
      <c r="J1011" s="326">
        <f>IF(I1011=0,-INT(J1010-1),J1010)</f>
      </c>
    </row>
    <row r="1012" spans="1:10" s="327" customFormat="1" ht="12" customHeight="1">
      <c r="A1012" s="209" t="s">
        <v>1460</v>
      </c>
      <c r="B1012" s="324" t="s">
        <v>4828</v>
      </c>
      <c r="C1012" s="324" t="s">
        <v>4829</v>
      </c>
      <c r="D1012" s="325"/>
      <c r="E1012" s="324" t="s">
        <v>362</v>
      </c>
      <c r="F1012" s="326">
        <f>VLOOKUP(E1012,RUOLO!$A$1:$B$6,2,0)</f>
        <v>0</v>
      </c>
      <c r="G1012" s="324" t="s">
        <v>3056</v>
      </c>
      <c r="H1012" s="324" t="s">
        <v>3056</v>
      </c>
      <c r="I1012" s="326">
        <f>IF(A1012=A1011,1,0)</f>
        <v>1</v>
      </c>
      <c r="J1012" s="326">
        <f>IF(I1012=0,-INT(J1011-1),J1011)</f>
      </c>
    </row>
    <row r="1013" spans="1:10" s="327" customFormat="1" ht="12" customHeight="1">
      <c r="A1013" s="209" t="s">
        <v>1460</v>
      </c>
      <c r="B1013" s="324" t="s">
        <v>4830</v>
      </c>
      <c r="C1013" s="324" t="s">
        <v>4831</v>
      </c>
      <c r="D1013" s="325"/>
      <c r="E1013" s="324" t="s">
        <v>362</v>
      </c>
      <c r="F1013" s="326">
        <f>VLOOKUP(E1013,RUOLO!$A$1:$B$6,2,0)</f>
        <v>0</v>
      </c>
      <c r="G1013" s="324" t="s">
        <v>3051</v>
      </c>
      <c r="H1013" s="324" t="s">
        <v>3056</v>
      </c>
      <c r="I1013" s="326">
        <f>IF(A1013=A1012,1,0)</f>
        <v>1</v>
      </c>
      <c r="J1013" s="326">
        <f>IF(I1013=0,-INT(J1012-1),J1012)</f>
      </c>
    </row>
    <row r="1014" spans="1:10" s="327" customFormat="1" ht="12" customHeight="1">
      <c r="A1014" s="209" t="s">
        <v>1460</v>
      </c>
      <c r="B1014" s="324" t="s">
        <v>4832</v>
      </c>
      <c r="C1014" s="324" t="s">
        <v>4833</v>
      </c>
      <c r="D1014" s="325"/>
      <c r="E1014" s="324" t="s">
        <v>362</v>
      </c>
      <c r="F1014" s="326">
        <f>VLOOKUP(E1014,RUOLO!$A$1:$B$6,2,0)</f>
        <v>0</v>
      </c>
      <c r="G1014" s="324" t="s">
        <v>3056</v>
      </c>
      <c r="H1014" s="324" t="s">
        <v>3056</v>
      </c>
      <c r="I1014" s="326">
        <f>IF(A1014=A1014,1,0)</f>
        <v>1</v>
      </c>
      <c r="J1014" s="326">
        <f>IF(I1014=0,-INT(J1013-1),J1013)</f>
      </c>
    </row>
    <row r="1015" spans="1:10" s="327" customFormat="1" ht="12" customHeight="1">
      <c r="A1015" s="209" t="s">
        <v>1460</v>
      </c>
      <c r="B1015" s="324" t="s">
        <v>3187</v>
      </c>
      <c r="C1015" s="324" t="s">
        <v>3188</v>
      </c>
      <c r="D1015" s="325"/>
      <c r="E1015" s="324" t="s">
        <v>362</v>
      </c>
      <c r="F1015" s="326">
        <f>VLOOKUP(E1015,RUOLO!$A$1:$B$6,2,0)</f>
        <v>0</v>
      </c>
      <c r="G1015" s="324" t="s">
        <v>3051</v>
      </c>
      <c r="H1015" s="324" t="s">
        <v>3056</v>
      </c>
      <c r="I1015" s="326">
        <f>IF(A1015=A1014,1,0)</f>
        <v>1</v>
      </c>
      <c r="J1015" s="326">
        <f>IF(I1015=0,-INT(J1014-1),J1014)</f>
      </c>
    </row>
    <row r="1016" spans="1:10" s="327" customFormat="1" ht="12" customHeight="1">
      <c r="A1016" s="209" t="s">
        <v>1460</v>
      </c>
      <c r="B1016" s="324" t="s">
        <v>4246</v>
      </c>
      <c r="C1016" s="324" t="s">
        <v>4834</v>
      </c>
      <c r="D1016" s="325"/>
      <c r="E1016" s="324" t="s">
        <v>362</v>
      </c>
      <c r="F1016" s="326">
        <f>VLOOKUP(E1016,RUOLO!$A$1:$B$6,2,0)</f>
        <v>0</v>
      </c>
      <c r="G1016" s="324" t="s">
        <v>3056</v>
      </c>
      <c r="H1016" s="324" t="s">
        <v>3056</v>
      </c>
      <c r="I1016" s="326">
        <f>IF(A1016=A1015,1,0)</f>
        <v>1</v>
      </c>
      <c r="J1016" s="326">
        <f>IF(I1016=0,-INT(J1015-1),J1015)</f>
      </c>
    </row>
    <row r="1017" spans="1:10" s="327" customFormat="1" ht="12" customHeight="1">
      <c r="A1017" s="341" t="s">
        <v>1467</v>
      </c>
      <c r="B1017" s="324" t="s">
        <v>4632</v>
      </c>
      <c r="C1017" s="324" t="s">
        <v>4818</v>
      </c>
      <c r="D1017" s="325"/>
      <c r="E1017" s="324" t="s">
        <v>362</v>
      </c>
      <c r="F1017" s="326">
        <f>VLOOKUP(E1017,RUOLO!$A$1:$B$6,2,0)</f>
        <v>0</v>
      </c>
      <c r="G1017" s="324" t="s">
        <v>3051</v>
      </c>
      <c r="H1017" s="324" t="s">
        <v>3051</v>
      </c>
      <c r="I1017" s="326">
        <f>IF(A1017=A1016,1,0)</f>
        <v>0</v>
      </c>
      <c r="J1017" s="326">
        <f>IF(I1017=0,-INT(J1016-1),J1016)</f>
        <v>1</v>
      </c>
    </row>
    <row r="1018" spans="1:10" s="327" customFormat="1" ht="12" customHeight="1">
      <c r="A1018" s="341" t="s">
        <v>1473</v>
      </c>
      <c r="B1018" s="324" t="s">
        <v>4835</v>
      </c>
      <c r="C1018" s="324" t="s">
        <v>4836</v>
      </c>
      <c r="D1018" s="325"/>
      <c r="E1018" s="324" t="s">
        <v>362</v>
      </c>
      <c r="F1018" s="326">
        <f>VLOOKUP(E1018,RUOLO!$A$1:$B$6,2,0)</f>
        <v>0</v>
      </c>
      <c r="G1018" s="324" t="s">
        <v>3051</v>
      </c>
      <c r="H1018" s="324" t="s">
        <v>3051</v>
      </c>
      <c r="I1018" s="326">
        <f>IF(A1018=A1017,1,0)</f>
        <v>0</v>
      </c>
      <c r="J1018" s="326">
        <f>IF(I1018=0,-INT(J1017-1),J1017)</f>
        <v>0</v>
      </c>
    </row>
    <row r="1019" spans="1:10" s="327" customFormat="1" ht="12" customHeight="1">
      <c r="A1019" s="324" t="s">
        <v>1479</v>
      </c>
      <c r="B1019" s="324" t="s">
        <v>4230</v>
      </c>
      <c r="C1019" s="324" t="s">
        <v>4821</v>
      </c>
      <c r="D1019" s="325"/>
      <c r="E1019" s="324" t="s">
        <v>362</v>
      </c>
      <c r="F1019" s="326">
        <f>VLOOKUP(E1019,RUOLO!$A$1:$B$6,2,0)</f>
        <v>0</v>
      </c>
      <c r="G1019" s="324" t="s">
        <v>3051</v>
      </c>
      <c r="H1019" s="324" t="s">
        <v>3051</v>
      </c>
      <c r="I1019" s="326">
        <f>IF(A1019=A1018,1,0)</f>
        <v>0</v>
      </c>
      <c r="J1019" s="326">
        <f>IF(I1019=0,-INT(J1018-1),J1018)</f>
        <v>1</v>
      </c>
    </row>
    <row r="1020" spans="1:10" s="327" customFormat="1" ht="12" customHeight="1">
      <c r="A1020" s="324" t="s">
        <v>1484</v>
      </c>
      <c r="B1020" s="324" t="s">
        <v>4837</v>
      </c>
      <c r="C1020" s="324" t="s">
        <v>4838</v>
      </c>
      <c r="D1020" s="325"/>
      <c r="E1020" s="324" t="s">
        <v>362</v>
      </c>
      <c r="F1020" s="326">
        <f>VLOOKUP(E1020,RUOLO!$A$1:$B$6,2,0)</f>
        <v>0</v>
      </c>
      <c r="G1020" s="324" t="s">
        <v>3051</v>
      </c>
      <c r="H1020" s="324" t="s">
        <v>3051</v>
      </c>
      <c r="I1020" s="326">
        <v>0</v>
      </c>
      <c r="J1020" s="326">
        <v>0</v>
      </c>
    </row>
    <row r="1021" spans="1:10" s="327" customFormat="1" ht="12" customHeight="1">
      <c r="A1021" s="324" t="s">
        <v>1492</v>
      </c>
      <c r="B1021" s="324" t="s">
        <v>4220</v>
      </c>
      <c r="C1021" s="324" t="s">
        <v>4229</v>
      </c>
      <c r="D1021" s="325"/>
      <c r="E1021" s="324" t="s">
        <v>362</v>
      </c>
      <c r="F1021" s="326">
        <f>VLOOKUP(E1021,RUOLO!$A$1:$B$6,2,0)</f>
        <v>0</v>
      </c>
      <c r="G1021" s="324" t="s">
        <v>3051</v>
      </c>
      <c r="H1021" s="324" t="s">
        <v>3051</v>
      </c>
      <c r="I1021" s="326">
        <f>IF(A1021=A1020,1,0)</f>
        <v>0</v>
      </c>
      <c r="J1021" s="326">
        <f>IF(I1021=0,-INT(J1020-1),J1020)</f>
        <v>1</v>
      </c>
    </row>
    <row r="1022" spans="1:10" s="327" customFormat="1" ht="12" customHeight="1">
      <c r="A1022" s="324" t="s">
        <v>1494</v>
      </c>
      <c r="B1022" s="324" t="s">
        <v>4230</v>
      </c>
      <c r="C1022" s="324" t="s">
        <v>4821</v>
      </c>
      <c r="D1022" s="325"/>
      <c r="E1022" s="324" t="s">
        <v>362</v>
      </c>
      <c r="F1022" s="326">
        <f>VLOOKUP(E1022,RUOLO!$A$1:$B$6,2,0)</f>
        <v>0</v>
      </c>
      <c r="G1022" s="324" t="s">
        <v>3051</v>
      </c>
      <c r="H1022" s="324" t="s">
        <v>3051</v>
      </c>
      <c r="I1022" s="326">
        <f>IF(A1022=A1021,1,0)</f>
        <v>0</v>
      </c>
      <c r="J1022" s="326">
        <f>IF(I1022=0,-INT(J1021-1),J1021)</f>
        <v>0</v>
      </c>
    </row>
    <row r="1023" spans="1:10" s="327" customFormat="1" ht="12" customHeight="1">
      <c r="A1023" s="209" t="s">
        <v>1497</v>
      </c>
      <c r="B1023" s="324" t="s">
        <v>4220</v>
      </c>
      <c r="C1023" s="324" t="s">
        <v>4229</v>
      </c>
      <c r="D1023" s="325"/>
      <c r="E1023" s="324" t="s">
        <v>362</v>
      </c>
      <c r="F1023" s="326">
        <f>VLOOKUP(E1023,RUOLO!$A$1:$B$6,2,0)</f>
        <v>0</v>
      </c>
      <c r="G1023" s="324" t="s">
        <v>3051</v>
      </c>
      <c r="H1023" s="324" t="s">
        <v>3051</v>
      </c>
      <c r="I1023" s="326">
        <f>IF(A1023=A1022,1,0)</f>
        <v>0</v>
      </c>
      <c r="J1023" s="326">
        <f>IF(I1023=0,-INT(J1022-1),J1022)</f>
        <v>1</v>
      </c>
    </row>
    <row r="1024" spans="1:10" s="327" customFormat="1" ht="12" customHeight="1">
      <c r="A1024" s="341" t="s">
        <v>1500</v>
      </c>
      <c r="B1024" s="324" t="s">
        <v>4046</v>
      </c>
      <c r="C1024" s="324" t="s">
        <v>4147</v>
      </c>
      <c r="D1024" s="325"/>
      <c r="E1024" s="324" t="s">
        <v>362</v>
      </c>
      <c r="F1024" s="326">
        <f>VLOOKUP(E1024,RUOLO!$A$1:$B$6,2,0)</f>
        <v>0</v>
      </c>
      <c r="G1024" s="324" t="s">
        <v>3051</v>
      </c>
      <c r="H1024" s="324" t="s">
        <v>3051</v>
      </c>
      <c r="I1024" s="326">
        <f>IF(A1024=A1023,1,0)</f>
        <v>0</v>
      </c>
      <c r="J1024" s="326">
        <f>IF(I1024=0,-INT(J1023-1),J1023)</f>
        <v>0</v>
      </c>
    </row>
    <row r="1025" spans="1:10" s="327" customFormat="1" ht="12" customHeight="1">
      <c r="A1025" s="341" t="s">
        <v>1508</v>
      </c>
      <c r="B1025" s="324" t="s">
        <v>4839</v>
      </c>
      <c r="C1025" s="324" t="s">
        <v>4840</v>
      </c>
      <c r="D1025" s="325"/>
      <c r="E1025" s="324" t="s">
        <v>362</v>
      </c>
      <c r="F1025" s="326">
        <f>VLOOKUP(E1025,RUOLO!$A$1:$B$6,2,0)</f>
        <v>0</v>
      </c>
      <c r="G1025" s="324" t="s">
        <v>3051</v>
      </c>
      <c r="H1025" s="324" t="s">
        <v>3051</v>
      </c>
      <c r="I1025" s="326">
        <f>IF(A1025=A1024,1,0)</f>
        <v>0</v>
      </c>
      <c r="J1025" s="326">
        <f>IF(I1025=0,-INT(J1024-1),J1024)</f>
        <v>1</v>
      </c>
    </row>
    <row r="1026" spans="1:10" s="327" customFormat="1" ht="12" customHeight="1">
      <c r="A1026" s="341" t="s">
        <v>1514</v>
      </c>
      <c r="B1026" s="324" t="s">
        <v>4841</v>
      </c>
      <c r="C1026" s="324" t="s">
        <v>4064</v>
      </c>
      <c r="D1026" s="325"/>
      <c r="E1026" s="324" t="s">
        <v>362</v>
      </c>
      <c r="F1026" s="326">
        <f>VLOOKUP(E1026,RUOLO!$A$1:$B$6,2,0)</f>
        <v>0</v>
      </c>
      <c r="G1026" s="324" t="s">
        <v>3051</v>
      </c>
      <c r="H1026" s="324" t="s">
        <v>3056</v>
      </c>
      <c r="I1026" s="326">
        <f>IF(A1026=A1025,1,0)</f>
        <v>0</v>
      </c>
      <c r="J1026" s="326">
        <f>IF(I1026=0,-INT(J1025-1),J1025)</f>
        <v>0</v>
      </c>
    </row>
    <row r="1027" spans="1:10" s="327" customFormat="1" ht="12" customHeight="1">
      <c r="A1027" s="341" t="s">
        <v>1514</v>
      </c>
      <c r="B1027" s="324" t="s">
        <v>4842</v>
      </c>
      <c r="C1027" s="324" t="s">
        <v>4843</v>
      </c>
      <c r="D1027" s="325"/>
      <c r="E1027" s="324" t="s">
        <v>362</v>
      </c>
      <c r="F1027" s="326">
        <f>VLOOKUP(E1027,RUOLO!$A$1:$B$6,2,0)</f>
        <v>0</v>
      </c>
      <c r="G1027" s="324" t="s">
        <v>3056</v>
      </c>
      <c r="H1027" s="324" t="s">
        <v>3056</v>
      </c>
      <c r="I1027" s="326">
        <f>IF(A1027=A1026,1,0)</f>
        <v>1</v>
      </c>
      <c r="J1027" s="326">
        <f>IF(I1027=0,-INT(J1026-1),J1026)</f>
      </c>
    </row>
    <row r="1028" spans="1:10" s="327" customFormat="1" ht="12" customHeight="1">
      <c r="A1028" s="341" t="s">
        <v>1514</v>
      </c>
      <c r="B1028" s="324" t="s">
        <v>3065</v>
      </c>
      <c r="C1028" s="324" t="s">
        <v>4844</v>
      </c>
      <c r="D1028" s="325"/>
      <c r="E1028" s="324" t="s">
        <v>362</v>
      </c>
      <c r="F1028" s="326">
        <f>VLOOKUP(E1028,RUOLO!$A$1:$B$6,2,0)</f>
        <v>0</v>
      </c>
      <c r="G1028" s="324" t="s">
        <v>3051</v>
      </c>
      <c r="H1028" s="324" t="s">
        <v>3051</v>
      </c>
      <c r="I1028" s="326">
        <f>IF(A1028=A1027,1,0)</f>
        <v>1</v>
      </c>
      <c r="J1028" s="326">
        <f>IF(I1028=0,-INT(J1027-1),J1027)</f>
      </c>
    </row>
    <row r="1029" spans="1:10" s="327" customFormat="1" ht="12" customHeight="1">
      <c r="A1029" s="341" t="s">
        <v>1514</v>
      </c>
      <c r="B1029" s="324" t="s">
        <v>4845</v>
      </c>
      <c r="C1029" s="324" t="s">
        <v>4846</v>
      </c>
      <c r="D1029" s="325"/>
      <c r="E1029" s="324" t="s">
        <v>362</v>
      </c>
      <c r="F1029" s="326">
        <f>VLOOKUP(E1029,RUOLO!$A$1:$B$6,2,0)</f>
        <v>0</v>
      </c>
      <c r="G1029" s="324" t="s">
        <v>3056</v>
      </c>
      <c r="H1029" s="324" t="s">
        <v>3056</v>
      </c>
      <c r="I1029" s="326">
        <f>IF(A1029=A1028,1,0)</f>
        <v>1</v>
      </c>
      <c r="J1029" s="326">
        <f>IF(I1029=0,-INT(J1028-1),J1028)</f>
      </c>
    </row>
    <row r="1030" spans="1:10" s="327" customFormat="1" ht="12" customHeight="1">
      <c r="A1030" s="341" t="s">
        <v>1514</v>
      </c>
      <c r="B1030" s="324" t="s">
        <v>4250</v>
      </c>
      <c r="C1030" s="324" t="s">
        <v>4251</v>
      </c>
      <c r="D1030" s="325"/>
      <c r="E1030" s="324" t="s">
        <v>362</v>
      </c>
      <c r="F1030" s="326">
        <f>VLOOKUP(E1030,RUOLO!$A$1:$B$6,2,0)</f>
        <v>0</v>
      </c>
      <c r="G1030" s="324" t="s">
        <v>3056</v>
      </c>
      <c r="H1030" s="324" t="s">
        <v>3056</v>
      </c>
      <c r="I1030" s="326">
        <f>IF(A1030=A1029,1,0)</f>
        <v>1</v>
      </c>
      <c r="J1030" s="326">
        <f>IF(I1030=0,-INT(J1029-1),J1029)</f>
      </c>
    </row>
    <row r="1031" spans="1:10" s="327" customFormat="1" ht="12" customHeight="1">
      <c r="A1031" s="341" t="s">
        <v>1520</v>
      </c>
      <c r="B1031" s="341" t="s">
        <v>3120</v>
      </c>
      <c r="C1031" s="324" t="s">
        <v>4847</v>
      </c>
      <c r="D1031" s="325"/>
      <c r="E1031" s="324" t="s">
        <v>362</v>
      </c>
      <c r="F1031" s="326">
        <f>VLOOKUP(E1031,RUOLO!$A$1:$B$6,2,0)</f>
        <v>0</v>
      </c>
      <c r="G1031" s="324" t="s">
        <v>3051</v>
      </c>
      <c r="H1031" s="324" t="s">
        <v>3051</v>
      </c>
      <c r="I1031" s="326">
        <f>IF(A1031=A1030,1,0)</f>
        <v>0</v>
      </c>
      <c r="J1031" s="326">
        <f>IF(I1031=0,-INT(J1030-1),J1030)</f>
        <v>1</v>
      </c>
    </row>
    <row r="1032" spans="1:10" s="327" customFormat="1" ht="12" customHeight="1">
      <c r="A1032" s="324" t="s">
        <v>1526</v>
      </c>
      <c r="B1032" s="324" t="s">
        <v>4232</v>
      </c>
      <c r="C1032" s="324" t="s">
        <v>4473</v>
      </c>
      <c r="D1032" s="325"/>
      <c r="E1032" s="324" t="s">
        <v>362</v>
      </c>
      <c r="F1032" s="326">
        <f>VLOOKUP(E1032,RUOLO!$A$1:$B$6,2,0)</f>
        <v>0</v>
      </c>
      <c r="G1032" s="324" t="s">
        <v>3051</v>
      </c>
      <c r="H1032" s="324" t="s">
        <v>3051</v>
      </c>
      <c r="I1032" s="326">
        <f>IF(A1032=A1031,1,0)</f>
        <v>0</v>
      </c>
      <c r="J1032" s="326">
        <f>IF(I1032=0,-INT(J1031-1),J1031)</f>
        <v>0</v>
      </c>
    </row>
    <row r="1033" spans="1:10" s="327" customFormat="1" ht="12" customHeight="1">
      <c r="A1033" s="209" t="s">
        <v>1529</v>
      </c>
      <c r="B1033" s="324" t="s">
        <v>4220</v>
      </c>
      <c r="C1033" s="324" t="s">
        <v>4229</v>
      </c>
      <c r="D1033" s="325"/>
      <c r="E1033" s="324" t="s">
        <v>362</v>
      </c>
      <c r="F1033" s="326">
        <f>VLOOKUP(E1033,RUOLO!$A$1:$B$6,2,0)</f>
        <v>0</v>
      </c>
      <c r="G1033" s="324" t="s">
        <v>3051</v>
      </c>
      <c r="H1033" s="324" t="s">
        <v>3056</v>
      </c>
      <c r="I1033" s="326">
        <f>IF(A1033=A1032,1,0)</f>
        <v>0</v>
      </c>
      <c r="J1033" s="326">
        <f>IF(I1033=0,-INT(J1032-1),J1032)</f>
        <v>1</v>
      </c>
    </row>
    <row r="1034" spans="1:10" s="327" customFormat="1" ht="12" customHeight="1">
      <c r="A1034" s="209" t="s">
        <v>1529</v>
      </c>
      <c r="B1034" s="324" t="s">
        <v>4822</v>
      </c>
      <c r="C1034" s="324" t="s">
        <v>4823</v>
      </c>
      <c r="D1034" s="325"/>
      <c r="E1034" s="324" t="s">
        <v>362</v>
      </c>
      <c r="F1034" s="326">
        <f>VLOOKUP(E1034,RUOLO!$A$1:$B$6,2,0)</f>
        <v>0</v>
      </c>
      <c r="G1034" s="324" t="s">
        <v>3051</v>
      </c>
      <c r="H1034" s="324" t="s">
        <v>3056</v>
      </c>
      <c r="I1034" s="326">
        <f>IF(A1034=A1033,1,0)</f>
        <v>1</v>
      </c>
      <c r="J1034" s="326">
        <f>IF(I1034=0,-INT(J1033-1),J1033)</f>
      </c>
    </row>
    <row r="1035" spans="1:10" s="327" customFormat="1" ht="12" customHeight="1">
      <c r="A1035" s="209" t="s">
        <v>1529</v>
      </c>
      <c r="B1035" s="324" t="s">
        <v>4230</v>
      </c>
      <c r="C1035" s="324" t="s">
        <v>4821</v>
      </c>
      <c r="D1035" s="325"/>
      <c r="E1035" s="324" t="s">
        <v>362</v>
      </c>
      <c r="F1035" s="326">
        <f>VLOOKUP(E1035,RUOLO!$A$1:$B$6,2,0)</f>
        <v>0</v>
      </c>
      <c r="G1035" s="324" t="s">
        <v>3051</v>
      </c>
      <c r="H1035" s="324" t="s">
        <v>3051</v>
      </c>
      <c r="I1035" s="326">
        <f>IF(A1035=A1034,1,0)</f>
        <v>1</v>
      </c>
      <c r="J1035" s="326">
        <f>IF(I1035=0,-INT(J1034-1),J1034)</f>
      </c>
    </row>
    <row r="1036" spans="1:10" s="327" customFormat="1" ht="12" customHeight="1">
      <c r="A1036" s="209" t="s">
        <v>1529</v>
      </c>
      <c r="B1036" s="324" t="s">
        <v>4232</v>
      </c>
      <c r="C1036" s="324" t="s">
        <v>4473</v>
      </c>
      <c r="D1036" s="325"/>
      <c r="E1036" s="324" t="s">
        <v>362</v>
      </c>
      <c r="F1036" s="326">
        <f>VLOOKUP(E1036,RUOLO!$A$1:$B$6,2,0)</f>
        <v>0</v>
      </c>
      <c r="G1036" s="324" t="s">
        <v>3051</v>
      </c>
      <c r="H1036" s="324" t="s">
        <v>3056</v>
      </c>
      <c r="I1036" s="326">
        <f>IF(A1036=A1035,1,0)</f>
        <v>1</v>
      </c>
      <c r="J1036" s="326">
        <f>IF(I1036=0,-INT(J1035-1),J1035)</f>
      </c>
    </row>
    <row r="1037" spans="1:10" s="327" customFormat="1" ht="12" customHeight="1">
      <c r="A1037" s="341" t="s">
        <v>1535</v>
      </c>
      <c r="B1037" s="328" t="s">
        <v>4468</v>
      </c>
      <c r="C1037" s="324" t="s">
        <v>4469</v>
      </c>
      <c r="D1037" s="325"/>
      <c r="E1037" s="324" t="s">
        <v>362</v>
      </c>
      <c r="F1037" s="326">
        <f>VLOOKUP(E1037,RUOLO!$A$1:$B$6,2,0)</f>
        <v>0</v>
      </c>
      <c r="G1037" s="324" t="s">
        <v>3051</v>
      </c>
      <c r="H1037" s="324" t="s">
        <v>3051</v>
      </c>
      <c r="I1037" s="326">
        <f>IF(A1037=A1036,1,0)</f>
        <v>0</v>
      </c>
      <c r="J1037" s="326">
        <f>IF(I1037=0,-INT(J1036-1),J1036)</f>
        <v>0</v>
      </c>
    </row>
    <row r="1038" spans="1:10" s="327" customFormat="1" ht="12" customHeight="1">
      <c r="A1038" s="341" t="s">
        <v>1540</v>
      </c>
      <c r="B1038" s="324" t="s">
        <v>4227</v>
      </c>
      <c r="C1038" s="324" t="s">
        <v>4228</v>
      </c>
      <c r="D1038" s="325"/>
      <c r="E1038" s="324" t="s">
        <v>362</v>
      </c>
      <c r="F1038" s="326">
        <f>VLOOKUP(E1038,RUOLO!$A$1:$B$6,2,0)</f>
        <v>0</v>
      </c>
      <c r="G1038" s="324" t="s">
        <v>3051</v>
      </c>
      <c r="H1038" s="324" t="s">
        <v>3051</v>
      </c>
      <c r="I1038" s="326">
        <f>IF(A1038=A1037,1,0)</f>
        <v>0</v>
      </c>
      <c r="J1038" s="326">
        <f>IF(I1038=0,-INT(J1037-1),J1037)</f>
        <v>1</v>
      </c>
    </row>
    <row r="1039" spans="1:10" s="327" customFormat="1" ht="12" customHeight="1">
      <c r="A1039" s="341" t="s">
        <v>1546</v>
      </c>
      <c r="B1039" s="324" t="s">
        <v>3187</v>
      </c>
      <c r="C1039" s="324" t="s">
        <v>3188</v>
      </c>
      <c r="D1039" s="325"/>
      <c r="E1039" s="324" t="s">
        <v>362</v>
      </c>
      <c r="F1039" s="326">
        <f>VLOOKUP(E1039,RUOLO!$A$1:$B$6,2,0)</f>
        <v>0</v>
      </c>
      <c r="G1039" s="324" t="s">
        <v>3051</v>
      </c>
      <c r="H1039" s="324" t="s">
        <v>3051</v>
      </c>
      <c r="I1039" s="326">
        <f>IF(A1039=A1038,1,0)</f>
        <v>0</v>
      </c>
      <c r="J1039" s="326">
        <f>IF(I1039=0,-INT(J1038-1),J1038)</f>
        <v>0</v>
      </c>
    </row>
    <row r="1040" spans="1:10" s="327" customFormat="1" ht="12" customHeight="1">
      <c r="A1040" s="328" t="s">
        <v>1551</v>
      </c>
      <c r="B1040" s="324" t="s">
        <v>4230</v>
      </c>
      <c r="C1040" s="324" t="s">
        <v>4821</v>
      </c>
      <c r="D1040" s="325"/>
      <c r="E1040" s="324" t="s">
        <v>362</v>
      </c>
      <c r="F1040" s="326">
        <f>VLOOKUP(E1040,RUOLO!$A$1:$B$6,2,0)</f>
        <v>0</v>
      </c>
      <c r="G1040" s="324" t="s">
        <v>3051</v>
      </c>
      <c r="H1040" s="324" t="s">
        <v>3051</v>
      </c>
      <c r="I1040" s="326">
        <f>IF(A1040=A1039,1,0)</f>
        <v>0</v>
      </c>
      <c r="J1040" s="326">
        <f>IF(I1040=0,-INT(J1039-1),J1039)</f>
        <v>1</v>
      </c>
    </row>
    <row r="1041" spans="1:10" s="327" customFormat="1" ht="12" customHeight="1">
      <c r="A1041" s="341" t="s">
        <v>1556</v>
      </c>
      <c r="B1041" s="324" t="s">
        <v>4232</v>
      </c>
      <c r="C1041" s="324" t="s">
        <v>4473</v>
      </c>
      <c r="D1041" s="325"/>
      <c r="E1041" s="324" t="s">
        <v>362</v>
      </c>
      <c r="F1041" s="326">
        <f>VLOOKUP(E1041,RUOLO!$A$1:$B$6,2,0)</f>
        <v>0</v>
      </c>
      <c r="G1041" s="324" t="s">
        <v>3051</v>
      </c>
      <c r="H1041" s="324" t="s">
        <v>3056</v>
      </c>
      <c r="I1041" s="326">
        <f>IF(A1041=A1040,1,0)</f>
        <v>0</v>
      </c>
      <c r="J1041" s="326">
        <f>IF(I1041=0,-INT(J1040-1),J1040)</f>
        <v>0</v>
      </c>
    </row>
    <row r="1042" spans="1:10" s="327" customFormat="1" ht="12" customHeight="1">
      <c r="A1042" s="341" t="s">
        <v>1556</v>
      </c>
      <c r="B1042" s="324" t="s">
        <v>4848</v>
      </c>
      <c r="C1042" s="324" t="s">
        <v>4849</v>
      </c>
      <c r="D1042" s="325"/>
      <c r="E1042" s="324" t="s">
        <v>362</v>
      </c>
      <c r="F1042" s="326">
        <f>VLOOKUP(E1042,RUOLO!$A$1:$B$6,2,0)</f>
        <v>0</v>
      </c>
      <c r="G1042" s="324" t="s">
        <v>3051</v>
      </c>
      <c r="H1042" s="324" t="s">
        <v>3056</v>
      </c>
      <c r="I1042" s="326">
        <f>IF(A1042=A1041,1,0)</f>
        <v>1</v>
      </c>
      <c r="J1042" s="326">
        <f>IF(I1042=0,-INT(J1041-1),J1041)</f>
      </c>
    </row>
    <row r="1043" spans="1:10" s="327" customFormat="1" ht="12" customHeight="1">
      <c r="A1043" s="341" t="s">
        <v>1556</v>
      </c>
      <c r="B1043" s="324" t="s">
        <v>4230</v>
      </c>
      <c r="C1043" s="324" t="s">
        <v>4821</v>
      </c>
      <c r="D1043" s="325"/>
      <c r="E1043" s="324" t="s">
        <v>362</v>
      </c>
      <c r="F1043" s="326">
        <f>VLOOKUP(E1043,RUOLO!$A$1:$B$6,2,0)</f>
        <v>0</v>
      </c>
      <c r="G1043" s="324" t="s">
        <v>3056</v>
      </c>
      <c r="H1043" s="324" t="s">
        <v>3056</v>
      </c>
      <c r="I1043" s="326">
        <f>IF(A1043=A1042,1,0)</f>
        <v>1</v>
      </c>
      <c r="J1043" s="326">
        <f>IF(I1043=0,-INT(J1042-1),J1042)</f>
      </c>
    </row>
    <row r="1044" spans="1:10" s="327" customFormat="1" ht="12" customHeight="1">
      <c r="A1044" s="341" t="s">
        <v>1556</v>
      </c>
      <c r="B1044" s="324" t="s">
        <v>4850</v>
      </c>
      <c r="C1044" s="324" t="s">
        <v>4851</v>
      </c>
      <c r="D1044" s="325"/>
      <c r="E1044" s="324" t="s">
        <v>362</v>
      </c>
      <c r="F1044" s="326">
        <f>VLOOKUP(E1044,RUOLO!$A$1:$B$6,2,0)</f>
        <v>0</v>
      </c>
      <c r="G1044" s="324" t="s">
        <v>3051</v>
      </c>
      <c r="H1044" s="324" t="s">
        <v>3056</v>
      </c>
      <c r="I1044" s="326">
        <f>IF(A1044=A1043,1,0)</f>
        <v>1</v>
      </c>
      <c r="J1044" s="326">
        <f>IF(I1044=0,-INT(J1043-1),J1043)</f>
      </c>
    </row>
    <row r="1045" spans="1:10" s="327" customFormat="1" ht="12" customHeight="1">
      <c r="A1045" s="341" t="s">
        <v>1556</v>
      </c>
      <c r="B1045" s="324" t="s">
        <v>4852</v>
      </c>
      <c r="C1045" s="324" t="s">
        <v>4853</v>
      </c>
      <c r="D1045" s="325"/>
      <c r="E1045" s="324" t="s">
        <v>362</v>
      </c>
      <c r="F1045" s="326">
        <f>VLOOKUP(E1045,RUOLO!$A$1:$B$6,2,0)</f>
        <v>0</v>
      </c>
      <c r="G1045" s="324" t="s">
        <v>3051</v>
      </c>
      <c r="H1045" s="324" t="s">
        <v>3056</v>
      </c>
      <c r="I1045" s="326">
        <f>IF(A1045=A1044,1,0)</f>
        <v>1</v>
      </c>
      <c r="J1045" s="326">
        <f>IF(I1045=0,-INT(J1044-1),J1044)</f>
      </c>
    </row>
    <row r="1046" spans="1:10" s="327" customFormat="1" ht="12" customHeight="1">
      <c r="A1046" s="341" t="s">
        <v>1556</v>
      </c>
      <c r="B1046" s="324" t="s">
        <v>4822</v>
      </c>
      <c r="C1046" s="324" t="s">
        <v>4823</v>
      </c>
      <c r="D1046" s="325"/>
      <c r="E1046" s="324" t="s">
        <v>362</v>
      </c>
      <c r="F1046" s="326">
        <f>VLOOKUP(E1046,RUOLO!$A$1:$B$6,2,0)</f>
        <v>0</v>
      </c>
      <c r="G1046" s="324" t="s">
        <v>3051</v>
      </c>
      <c r="H1046" s="324" t="s">
        <v>3056</v>
      </c>
      <c r="I1046" s="326">
        <f>IF(A1046=A1045,1,0)</f>
        <v>1</v>
      </c>
      <c r="J1046" s="326">
        <f>IF(I1046=0,-INT(J1045-1),J1045)</f>
      </c>
    </row>
    <row r="1047" spans="1:10" s="327" customFormat="1" ht="12" customHeight="1">
      <c r="A1047" s="341" t="s">
        <v>1556</v>
      </c>
      <c r="B1047" s="324" t="s">
        <v>3187</v>
      </c>
      <c r="C1047" s="324" t="s">
        <v>3188</v>
      </c>
      <c r="D1047" s="325"/>
      <c r="E1047" s="324" t="s">
        <v>362</v>
      </c>
      <c r="F1047" s="326">
        <f>VLOOKUP(E1047,RUOLO!$A$1:$B$6,2,0)</f>
        <v>0</v>
      </c>
      <c r="G1047" s="324" t="s">
        <v>3051</v>
      </c>
      <c r="H1047" s="324" t="s">
        <v>3051</v>
      </c>
      <c r="I1047" s="326">
        <f>IF(A1047=A1046,1,0)</f>
        <v>1</v>
      </c>
      <c r="J1047" s="326">
        <f>IF(I1047=0,-INT(J1046-1),J1046)</f>
      </c>
    </row>
    <row r="1048" spans="1:10" s="327" customFormat="1" ht="12" customHeight="1">
      <c r="A1048" s="341" t="s">
        <v>1556</v>
      </c>
      <c r="B1048" s="324" t="s">
        <v>4474</v>
      </c>
      <c r="C1048" s="324" t="s">
        <v>4854</v>
      </c>
      <c r="D1048" s="325"/>
      <c r="E1048" s="324" t="s">
        <v>362</v>
      </c>
      <c r="F1048" s="326">
        <f>VLOOKUP(E1048,RUOLO!$A$1:$B$6,2,0)</f>
        <v>0</v>
      </c>
      <c r="G1048" s="324" t="s">
        <v>3051</v>
      </c>
      <c r="H1048" s="324" t="s">
        <v>3056</v>
      </c>
      <c r="I1048" s="326">
        <f>IF(A1048=A1047,1,0)</f>
        <v>1</v>
      </c>
      <c r="J1048" s="326">
        <f>IF(I1048=0,-INT(J1047-1),J1047)</f>
      </c>
    </row>
    <row r="1049" spans="1:10" s="327" customFormat="1" ht="12" customHeight="1">
      <c r="A1049" s="341" t="s">
        <v>1562</v>
      </c>
      <c r="B1049" s="324" t="s">
        <v>3173</v>
      </c>
      <c r="C1049" s="324" t="s">
        <v>4344</v>
      </c>
      <c r="D1049" s="325"/>
      <c r="E1049" s="324" t="s">
        <v>362</v>
      </c>
      <c r="F1049" s="326">
        <f>VLOOKUP(E1049,RUOLO!$A$1:$B$6,2,0)</f>
        <v>0</v>
      </c>
      <c r="G1049" s="324" t="s">
        <v>3051</v>
      </c>
      <c r="H1049" s="324" t="s">
        <v>3056</v>
      </c>
      <c r="I1049" s="326">
        <f>IF(A1049=A1048,1,0)</f>
        <v>0</v>
      </c>
      <c r="J1049" s="326">
        <f>IF(I1049=0,-INT(J1048-1),J1048)</f>
        <v>1</v>
      </c>
    </row>
    <row r="1050" spans="1:10" s="327" customFormat="1" ht="12" customHeight="1">
      <c r="A1050" s="341" t="s">
        <v>1562</v>
      </c>
      <c r="B1050" s="324" t="s">
        <v>3187</v>
      </c>
      <c r="C1050" s="324" t="s">
        <v>3188</v>
      </c>
      <c r="D1050" s="325"/>
      <c r="E1050" s="324" t="s">
        <v>362</v>
      </c>
      <c r="F1050" s="326">
        <f>VLOOKUP(E1050,RUOLO!$A$1:$B$6,2,0)</f>
        <v>0</v>
      </c>
      <c r="G1050" s="324" t="s">
        <v>3051</v>
      </c>
      <c r="H1050" s="324" t="s">
        <v>3051</v>
      </c>
      <c r="I1050" s="326">
        <f>IF(A1050=A1049,1,0)</f>
        <v>1</v>
      </c>
      <c r="J1050" s="326">
        <f>IF(I1050=0,-INT(J1049-1),J1049)</f>
      </c>
    </row>
    <row r="1051" spans="1:10" s="327" customFormat="1" ht="12" customHeight="1">
      <c r="A1051" s="341" t="s">
        <v>1562</v>
      </c>
      <c r="B1051" s="324" t="s">
        <v>3159</v>
      </c>
      <c r="C1051" s="324" t="s">
        <v>4121</v>
      </c>
      <c r="D1051" s="325"/>
      <c r="E1051" s="324" t="s">
        <v>362</v>
      </c>
      <c r="F1051" s="326">
        <f>VLOOKUP(E1051,RUOLO!$A$1:$B$6,2,0)</f>
        <v>0</v>
      </c>
      <c r="G1051" s="324" t="s">
        <v>3051</v>
      </c>
      <c r="H1051" s="324" t="s">
        <v>3056</v>
      </c>
      <c r="I1051" s="326">
        <f>IF(A1051=A1050,1,0)</f>
        <v>1</v>
      </c>
      <c r="J1051" s="326">
        <f>IF(I1051=0,-INT(J1050-1),J1050)</f>
      </c>
    </row>
    <row r="1052" spans="1:10" s="327" customFormat="1" ht="12" customHeight="1">
      <c r="A1052" s="341" t="s">
        <v>1562</v>
      </c>
      <c r="B1052" s="324" t="s">
        <v>4220</v>
      </c>
      <c r="C1052" s="324" t="s">
        <v>4229</v>
      </c>
      <c r="D1052" s="325"/>
      <c r="E1052" s="324" t="s">
        <v>362</v>
      </c>
      <c r="F1052" s="326">
        <f>VLOOKUP(E1052,RUOLO!$A$1:$B$6,2,0)</f>
        <v>0</v>
      </c>
      <c r="G1052" s="324" t="s">
        <v>3051</v>
      </c>
      <c r="H1052" s="324" t="s">
        <v>3056</v>
      </c>
      <c r="I1052" s="326">
        <f>IF(A1052=A1051,1,0)</f>
        <v>1</v>
      </c>
      <c r="J1052" s="326">
        <f>IF(I1052=0,-INT(J1051-1),J1051)</f>
      </c>
    </row>
    <row r="1053" spans="1:10" s="327" customFormat="1" ht="12" customHeight="1">
      <c r="A1053" s="341" t="s">
        <v>1562</v>
      </c>
      <c r="B1053" s="324" t="s">
        <v>3161</v>
      </c>
      <c r="C1053" s="324" t="s">
        <v>4345</v>
      </c>
      <c r="D1053" s="325"/>
      <c r="E1053" s="324" t="s">
        <v>362</v>
      </c>
      <c r="F1053" s="326">
        <f>VLOOKUP(E1053,RUOLO!$A$1:$B$6,2,0)</f>
        <v>0</v>
      </c>
      <c r="G1053" s="324" t="s">
        <v>3056</v>
      </c>
      <c r="H1053" s="324" t="s">
        <v>3056</v>
      </c>
      <c r="I1053" s="326">
        <f>IF(A1053=A1052,1,0)</f>
        <v>1</v>
      </c>
      <c r="J1053" s="326">
        <f>IF(I1053=0,-INT(J1052-1),J1052)</f>
      </c>
    </row>
    <row r="1054" spans="1:10" s="327" customFormat="1" ht="12" customHeight="1">
      <c r="A1054" s="341" t="s">
        <v>1568</v>
      </c>
      <c r="B1054" s="328" t="s">
        <v>3181</v>
      </c>
      <c r="C1054" s="324" t="s">
        <v>3182</v>
      </c>
      <c r="D1054" s="325"/>
      <c r="E1054" s="324" t="s">
        <v>362</v>
      </c>
      <c r="F1054" s="326">
        <f>VLOOKUP(E1054,RUOLO!$A$1:$B$6,2,0)</f>
        <v>0</v>
      </c>
      <c r="G1054" s="324" t="s">
        <v>3056</v>
      </c>
      <c r="H1054" s="324" t="s">
        <v>3056</v>
      </c>
      <c r="I1054" s="326">
        <f>IF(A1054=A1053,1,0)</f>
        <v>0</v>
      </c>
      <c r="J1054" s="326">
        <f>IF(I1054=0,-INT(J1053-1),J1053)</f>
        <v>0</v>
      </c>
    </row>
    <row r="1055" spans="1:10" s="327" customFormat="1" ht="12" customHeight="1">
      <c r="A1055" s="341" t="s">
        <v>1568</v>
      </c>
      <c r="B1055" s="324" t="s">
        <v>3166</v>
      </c>
      <c r="C1055" s="324" t="s">
        <v>3167</v>
      </c>
      <c r="D1055" s="325"/>
      <c r="E1055" s="324" t="s">
        <v>362</v>
      </c>
      <c r="F1055" s="326">
        <f>VLOOKUP(E1055,RUOLO!$A$1:$B$6,2,0)</f>
        <v>0</v>
      </c>
      <c r="G1055" s="324" t="s">
        <v>3056</v>
      </c>
      <c r="H1055" s="324" t="s">
        <v>3056</v>
      </c>
      <c r="I1055" s="326">
        <f>IF(A1055=A1054,1,0)</f>
        <v>1</v>
      </c>
      <c r="J1055" s="326">
        <f>IF(I1055=0,-INT(J1054-1),J1054)</f>
      </c>
    </row>
    <row r="1056" spans="1:10" s="327" customFormat="1" ht="12" customHeight="1">
      <c r="A1056" s="341" t="s">
        <v>1568</v>
      </c>
      <c r="B1056" s="324" t="s">
        <v>3161</v>
      </c>
      <c r="C1056" s="324" t="s">
        <v>4855</v>
      </c>
      <c r="D1056" s="325"/>
      <c r="E1056" s="324" t="s">
        <v>362</v>
      </c>
      <c r="F1056" s="326">
        <f>VLOOKUP(E1056,RUOLO!$A$1:$B$6,2,0)</f>
        <v>0</v>
      </c>
      <c r="G1056" s="324" t="s">
        <v>3051</v>
      </c>
      <c r="H1056" s="324" t="s">
        <v>3056</v>
      </c>
      <c r="I1056" s="326">
        <f>IF(A1056=A1055,1,0)</f>
        <v>1</v>
      </c>
      <c r="J1056" s="326">
        <f>IF(I1056=0,-INT(J1055-1),J1055)</f>
      </c>
    </row>
    <row r="1057" spans="1:10" s="327" customFormat="1" ht="12" customHeight="1">
      <c r="A1057" s="341" t="s">
        <v>1568</v>
      </c>
      <c r="B1057" s="324" t="s">
        <v>3175</v>
      </c>
      <c r="C1057" s="324" t="s">
        <v>3176</v>
      </c>
      <c r="D1057" s="325"/>
      <c r="E1057" s="324" t="s">
        <v>362</v>
      </c>
      <c r="F1057" s="326">
        <f>VLOOKUP(E1057,RUOLO!$A$1:$B$6,2,0)</f>
        <v>0</v>
      </c>
      <c r="G1057" s="324" t="s">
        <v>3051</v>
      </c>
      <c r="H1057" s="324" t="s">
        <v>3056</v>
      </c>
      <c r="I1057" s="326">
        <f>IF(A1057=A1056,1,0)</f>
        <v>1</v>
      </c>
      <c r="J1057" s="326">
        <f>IF(I1057=0,-INT(J1056-1),J1056)</f>
      </c>
    </row>
    <row r="1058" spans="1:10" s="327" customFormat="1" ht="12" customHeight="1">
      <c r="A1058" s="341" t="s">
        <v>1568</v>
      </c>
      <c r="B1058" s="328" t="s">
        <v>3163</v>
      </c>
      <c r="C1058" s="324" t="s">
        <v>3164</v>
      </c>
      <c r="D1058" s="325"/>
      <c r="E1058" s="324" t="s">
        <v>362</v>
      </c>
      <c r="F1058" s="326">
        <f>VLOOKUP(E1058,RUOLO!$A$1:$B$6,2,0)</f>
        <v>0</v>
      </c>
      <c r="G1058" s="324" t="s">
        <v>3056</v>
      </c>
      <c r="H1058" s="324" t="s">
        <v>3056</v>
      </c>
      <c r="I1058" s="326">
        <f>IF(A1058=A1057,1,0)</f>
        <v>1</v>
      </c>
      <c r="J1058" s="326">
        <f>IF(I1058=0,-INT(J1057-1),J1057)</f>
      </c>
    </row>
    <row r="1059" spans="1:10" s="327" customFormat="1" ht="12" customHeight="1">
      <c r="A1059" s="341" t="s">
        <v>1568</v>
      </c>
      <c r="B1059" s="324" t="s">
        <v>3189</v>
      </c>
      <c r="C1059" s="324" t="s">
        <v>4856</v>
      </c>
      <c r="D1059" s="325"/>
      <c r="E1059" s="324" t="s">
        <v>362</v>
      </c>
      <c r="F1059" s="326">
        <f>VLOOKUP(E1059,RUOLO!$A$1:$B$6,2,0)</f>
        <v>0</v>
      </c>
      <c r="G1059" s="324" t="s">
        <v>3051</v>
      </c>
      <c r="H1059" s="324" t="s">
        <v>3051</v>
      </c>
      <c r="I1059" s="326">
        <f>IF(A1059=A1058,1,0)</f>
        <v>1</v>
      </c>
      <c r="J1059" s="326">
        <f>IF(I1059=0,-INT(J1058-1),J1058)</f>
      </c>
    </row>
    <row r="1060" spans="1:10" s="327" customFormat="1" ht="12" customHeight="1">
      <c r="A1060" s="341" t="s">
        <v>1568</v>
      </c>
      <c r="B1060" s="324" t="s">
        <v>3170</v>
      </c>
      <c r="C1060" s="324" t="s">
        <v>4218</v>
      </c>
      <c r="D1060" s="325"/>
      <c r="E1060" s="324" t="s">
        <v>362</v>
      </c>
      <c r="F1060" s="326">
        <f>VLOOKUP(E1060,RUOLO!$A$1:$B$6,2,0)</f>
        <v>0</v>
      </c>
      <c r="G1060" s="324" t="s">
        <v>3051</v>
      </c>
      <c r="H1060" s="324" t="s">
        <v>3056</v>
      </c>
      <c r="I1060" s="326">
        <f>IF(A1060=A1059,1,0)</f>
        <v>1</v>
      </c>
      <c r="J1060" s="326">
        <f>IF(I1060=0,-INT(J1059-1),J1059)</f>
      </c>
    </row>
    <row r="1061" spans="1:10" s="327" customFormat="1" ht="12" customHeight="1">
      <c r="A1061" s="341" t="s">
        <v>1572</v>
      </c>
      <c r="B1061" s="324" t="s">
        <v>4857</v>
      </c>
      <c r="C1061" s="324" t="s">
        <v>4858</v>
      </c>
      <c r="D1061" s="325"/>
      <c r="E1061" s="324" t="s">
        <v>362</v>
      </c>
      <c r="F1061" s="326">
        <f>VLOOKUP(E1061,RUOLO!$A$1:$B$6,2,0)</f>
        <v>0</v>
      </c>
      <c r="G1061" s="324" t="s">
        <v>3051</v>
      </c>
      <c r="H1061" s="324" t="s">
        <v>3051</v>
      </c>
      <c r="I1061" s="326">
        <f>IF(A1061=A1061,1,0)</f>
        <v>1</v>
      </c>
      <c r="J1061" s="326">
        <f>IF(I1061=0,-INT(J1060-1),J1060)</f>
      </c>
    </row>
    <row r="1062" spans="1:10" s="327" customFormat="1" ht="12" customHeight="1">
      <c r="A1062" s="341" t="s">
        <v>1578</v>
      </c>
      <c r="B1062" s="324" t="s">
        <v>3143</v>
      </c>
      <c r="C1062" s="324" t="s">
        <v>4859</v>
      </c>
      <c r="D1062" s="325"/>
      <c r="E1062" s="324" t="s">
        <v>362</v>
      </c>
      <c r="F1062" s="326">
        <f>VLOOKUP(E1062,RUOLO!$A$1:$B$6,2,0)</f>
        <v>0</v>
      </c>
      <c r="G1062" s="324" t="s">
        <v>3051</v>
      </c>
      <c r="H1062" s="324" t="s">
        <v>3056</v>
      </c>
      <c r="I1062" s="326">
        <f>IF(A1062=A1061,1,0)</f>
        <v>0</v>
      </c>
      <c r="J1062" s="326">
        <f>IF(I1062=0,-INT(J1061-1),J1061)</f>
        <v>1</v>
      </c>
    </row>
    <row r="1063" spans="1:10" s="327" customFormat="1" ht="12" customHeight="1">
      <c r="A1063" s="341" t="s">
        <v>1578</v>
      </c>
      <c r="B1063" s="324" t="s">
        <v>4860</v>
      </c>
      <c r="C1063" s="324" t="s">
        <v>4861</v>
      </c>
      <c r="D1063" s="325"/>
      <c r="E1063" s="324" t="s">
        <v>362</v>
      </c>
      <c r="F1063" s="326">
        <f>VLOOKUP(E1063,RUOLO!$A$1:$B$6,2,0)</f>
        <v>0</v>
      </c>
      <c r="G1063" s="324" t="s">
        <v>3056</v>
      </c>
      <c r="H1063" s="324" t="s">
        <v>3056</v>
      </c>
      <c r="I1063" s="326">
        <f>IF(A1063=A1062,1,0)</f>
        <v>1</v>
      </c>
      <c r="J1063" s="326">
        <f>IF(I1063=0,-INT(J1062-1),J1062)</f>
      </c>
    </row>
    <row r="1064" spans="1:10" s="327" customFormat="1" ht="12" customHeight="1">
      <c r="A1064" s="341" t="s">
        <v>1578</v>
      </c>
      <c r="B1064" s="324" t="s">
        <v>4862</v>
      </c>
      <c r="C1064" s="324" t="s">
        <v>4863</v>
      </c>
      <c r="D1064" s="325"/>
      <c r="E1064" s="324" t="s">
        <v>362</v>
      </c>
      <c r="F1064" s="326">
        <f>VLOOKUP(E1064,RUOLO!$A$1:$B$6,2,0)</f>
        <v>0</v>
      </c>
      <c r="G1064" s="324" t="s">
        <v>3051</v>
      </c>
      <c r="H1064" s="324" t="s">
        <v>3051</v>
      </c>
      <c r="I1064" s="326">
        <f>IF(A1064=A1063,1,0)</f>
        <v>1</v>
      </c>
      <c r="J1064" s="326">
        <f>IF(I1064=0,-INT(J1063-1),J1063)</f>
      </c>
    </row>
    <row r="1065" spans="1:10" s="327" customFormat="1" ht="12" customHeight="1">
      <c r="A1065" s="341" t="s">
        <v>1578</v>
      </c>
      <c r="B1065" s="324" t="s">
        <v>4864</v>
      </c>
      <c r="C1065" s="324" t="s">
        <v>4865</v>
      </c>
      <c r="D1065" s="325"/>
      <c r="E1065" s="324" t="s">
        <v>362</v>
      </c>
      <c r="F1065" s="326">
        <f>VLOOKUP(E1065,RUOLO!$A$1:$B$6,2,0)</f>
        <v>0</v>
      </c>
      <c r="G1065" s="324" t="s">
        <v>3051</v>
      </c>
      <c r="H1065" s="324" t="s">
        <v>3056</v>
      </c>
      <c r="I1065" s="326">
        <f>IF(A1065=A1064,1,0)</f>
        <v>1</v>
      </c>
      <c r="J1065" s="326">
        <f>IF(I1065=0,-INT(J1064-1),J1064)</f>
      </c>
    </row>
    <row r="1066" spans="1:10" s="327" customFormat="1" ht="12" customHeight="1">
      <c r="A1066" s="341" t="s">
        <v>1578</v>
      </c>
      <c r="B1066" s="324" t="s">
        <v>3159</v>
      </c>
      <c r="C1066" s="324" t="s">
        <v>4121</v>
      </c>
      <c r="D1066" s="325"/>
      <c r="E1066" s="324" t="s">
        <v>362</v>
      </c>
      <c r="F1066" s="326">
        <f>VLOOKUP(E1066,RUOLO!$A$1:$B$6,2,0)</f>
        <v>0</v>
      </c>
      <c r="G1066" s="324" t="s">
        <v>3051</v>
      </c>
      <c r="H1066" s="324" t="s">
        <v>3056</v>
      </c>
      <c r="I1066" s="326">
        <f>IF(A1066=A1065,1,0)</f>
        <v>1</v>
      </c>
      <c r="J1066" s="326">
        <f>IF(I1066=0,-INT(J1065-1),J1065)</f>
      </c>
    </row>
    <row r="1067" spans="1:10" s="327" customFormat="1" ht="12" customHeight="1">
      <c r="A1067" s="341" t="s">
        <v>1578</v>
      </c>
      <c r="B1067" s="324" t="s">
        <v>4866</v>
      </c>
      <c r="C1067" s="324" t="s">
        <v>4867</v>
      </c>
      <c r="D1067" s="325"/>
      <c r="E1067" s="324" t="s">
        <v>362</v>
      </c>
      <c r="F1067" s="326">
        <f>VLOOKUP(E1067,RUOLO!$A$1:$B$6,2,0)</f>
        <v>0</v>
      </c>
      <c r="G1067" s="324" t="s">
        <v>3051</v>
      </c>
      <c r="H1067" s="324" t="s">
        <v>3056</v>
      </c>
      <c r="I1067" s="326">
        <f>IF(A1067=A1066,1,0)</f>
        <v>1</v>
      </c>
      <c r="J1067" s="326">
        <f>IF(I1067=0,-INT(J1066-1),J1066)</f>
      </c>
    </row>
    <row r="1068" spans="1:10" s="327" customFormat="1" ht="12" customHeight="1">
      <c r="A1068" s="341" t="s">
        <v>1578</v>
      </c>
      <c r="B1068" s="324" t="s">
        <v>4868</v>
      </c>
      <c r="C1068" s="324" t="s">
        <v>4869</v>
      </c>
      <c r="D1068" s="325"/>
      <c r="E1068" s="324" t="s">
        <v>362</v>
      </c>
      <c r="F1068" s="326">
        <f>VLOOKUP(E1068,RUOLO!$A$1:$B$6,2,0)</f>
        <v>0</v>
      </c>
      <c r="G1068" s="324" t="s">
        <v>3056</v>
      </c>
      <c r="H1068" s="324" t="s">
        <v>3056</v>
      </c>
      <c r="I1068" s="326">
        <f>IF(A1068=A1067,1,0)</f>
        <v>1</v>
      </c>
      <c r="J1068" s="326">
        <f>IF(I1068=0,-INT(J1067-1),J1067)</f>
      </c>
    </row>
    <row r="1069" spans="1:10" s="344" customFormat="1" ht="12" customHeight="1">
      <c r="A1069" s="328" t="s">
        <v>1584</v>
      </c>
      <c r="B1069" s="328" t="s">
        <v>3141</v>
      </c>
      <c r="C1069" s="328" t="s">
        <v>4870</v>
      </c>
      <c r="D1069" s="342"/>
      <c r="E1069" s="328" t="s">
        <v>362</v>
      </c>
      <c r="F1069" s="343">
        <f>VLOOKUP(E1069,RUOLO!$A$1:$B$6,2,0)</f>
        <v>0</v>
      </c>
      <c r="G1069" s="328" t="s">
        <v>3051</v>
      </c>
      <c r="H1069" s="328" t="s">
        <v>3051</v>
      </c>
      <c r="I1069" s="343">
        <f>IF(A1069=A1068,1,0)</f>
        <v>0</v>
      </c>
      <c r="J1069" s="343">
        <f>IF(I1069=0,-INT(J1068-1),J1068)</f>
        <v>0</v>
      </c>
    </row>
    <row r="1070" spans="1:10" s="344" customFormat="1" ht="12" customHeight="1">
      <c r="A1070" s="328" t="s">
        <v>1589</v>
      </c>
      <c r="B1070" s="328" t="s">
        <v>4871</v>
      </c>
      <c r="C1070" s="328" t="s">
        <v>4872</v>
      </c>
      <c r="D1070" s="342"/>
      <c r="E1070" s="328" t="s">
        <v>362</v>
      </c>
      <c r="F1070" s="343">
        <f>VLOOKUP(E1070,RUOLO!$A$1:$B$6,2,0)</f>
        <v>0</v>
      </c>
      <c r="G1070" s="328" t="s">
        <v>3051</v>
      </c>
      <c r="H1070" s="328" t="s">
        <v>3051</v>
      </c>
      <c r="I1070" s="343">
        <f>IF(A1070=A1069,1,0)</f>
        <v>0</v>
      </c>
      <c r="J1070" s="343">
        <f>IF(I1070=0,-INT(J1069-1),J1069)</f>
        <v>1</v>
      </c>
    </row>
    <row r="1071" spans="1:10" s="344" customFormat="1" ht="12" customHeight="1">
      <c r="A1071" s="328" t="s">
        <v>1594</v>
      </c>
      <c r="B1071" s="328" t="s">
        <v>3141</v>
      </c>
      <c r="C1071" s="328" t="s">
        <v>4870</v>
      </c>
      <c r="D1071" s="342"/>
      <c r="E1071" s="328" t="s">
        <v>362</v>
      </c>
      <c r="F1071" s="343">
        <f>VLOOKUP(E1071,RUOLO!$A$1:$B$6,2,0)</f>
        <v>0</v>
      </c>
      <c r="G1071" s="328" t="s">
        <v>3051</v>
      </c>
      <c r="H1071" s="328" t="s">
        <v>3051</v>
      </c>
      <c r="I1071" s="343">
        <f>IF(A1071=A1070,1,0)</f>
        <v>0</v>
      </c>
      <c r="J1071" s="343">
        <f>IF(I1071=0,-INT(J1070-1),J1070)</f>
        <v>0</v>
      </c>
    </row>
    <row r="1072" spans="1:10" s="344" customFormat="1" ht="12" customHeight="1">
      <c r="A1072" s="328" t="s">
        <v>1599</v>
      </c>
      <c r="B1072" s="328" t="s">
        <v>3141</v>
      </c>
      <c r="C1072" s="328" t="s">
        <v>4870</v>
      </c>
      <c r="D1072" s="342"/>
      <c r="E1072" s="328" t="s">
        <v>362</v>
      </c>
      <c r="F1072" s="343">
        <f>VLOOKUP(E1072,RUOLO!$A$1:$B$6,2,0)</f>
        <v>0</v>
      </c>
      <c r="G1072" s="328" t="s">
        <v>3051</v>
      </c>
      <c r="H1072" s="328" t="s">
        <v>3051</v>
      </c>
      <c r="I1072" s="343">
        <f>IF(A1072=A1071,1,0)</f>
        <v>0</v>
      </c>
      <c r="J1072" s="343">
        <f>IF(I1072=0,-INT(J1071-1),J1071)</f>
        <v>1</v>
      </c>
    </row>
    <row r="1073" spans="1:10" s="344" customFormat="1" ht="12" customHeight="1">
      <c r="A1073" s="328" t="s">
        <v>1604</v>
      </c>
      <c r="B1073" s="328" t="s">
        <v>4871</v>
      </c>
      <c r="C1073" s="328" t="s">
        <v>4872</v>
      </c>
      <c r="D1073" s="342"/>
      <c r="E1073" s="328" t="s">
        <v>362</v>
      </c>
      <c r="F1073" s="343">
        <f>VLOOKUP(E1073,RUOLO!$A$1:$B$6,2,0)</f>
        <v>0</v>
      </c>
      <c r="G1073" s="328" t="s">
        <v>3051</v>
      </c>
      <c r="H1073" s="328" t="s">
        <v>3051</v>
      </c>
      <c r="I1073" s="343">
        <f>IF(A1073=A1072,1,0)</f>
        <v>0</v>
      </c>
      <c r="J1073" s="343">
        <f>IF(I1073=0,-INT(J1072-1),J1072)</f>
        <v>0</v>
      </c>
    </row>
    <row r="1074" spans="1:10" s="344" customFormat="1" ht="12" customHeight="1">
      <c r="A1074" s="328" t="s">
        <v>1605</v>
      </c>
      <c r="B1074" s="328" t="s">
        <v>3143</v>
      </c>
      <c r="C1074" s="328" t="s">
        <v>4873</v>
      </c>
      <c r="D1074" s="342"/>
      <c r="E1074" s="328" t="s">
        <v>362</v>
      </c>
      <c r="F1074" s="343">
        <f>VLOOKUP(E1074,RUOLO!$A$1:$B$6,2,0)</f>
        <v>0</v>
      </c>
      <c r="G1074" s="328" t="s">
        <v>3051</v>
      </c>
      <c r="H1074" s="328" t="s">
        <v>3051</v>
      </c>
      <c r="I1074" s="343">
        <f>IF(A1074=A1073,1,0)</f>
        <v>0</v>
      </c>
      <c r="J1074" s="343">
        <f>IF(I1074=0,-INT(J1073-1),J1073)</f>
        <v>1</v>
      </c>
    </row>
    <row r="1075" spans="1:10" s="344" customFormat="1" ht="12" customHeight="1">
      <c r="A1075" s="328" t="s">
        <v>1606</v>
      </c>
      <c r="B1075" s="328" t="s">
        <v>3132</v>
      </c>
      <c r="C1075" s="328" t="s">
        <v>4874</v>
      </c>
      <c r="D1075" s="342"/>
      <c r="E1075" s="328" t="s">
        <v>362</v>
      </c>
      <c r="F1075" s="343">
        <f>VLOOKUP(E1075,RUOLO!$A$1:$B$6,2,0)</f>
        <v>0</v>
      </c>
      <c r="G1075" s="328" t="s">
        <v>3051</v>
      </c>
      <c r="H1075" s="328" t="s">
        <v>3051</v>
      </c>
      <c r="I1075" s="343">
        <f>IF(A1075=A1074,1,0)</f>
        <v>0</v>
      </c>
      <c r="J1075" s="343">
        <f>IF(I1075=0,-INT(J1074-1),J1074)</f>
        <v>0</v>
      </c>
    </row>
    <row r="1076" spans="1:10" s="344" customFormat="1" ht="12" customHeight="1">
      <c r="A1076" s="328" t="s">
        <v>1607</v>
      </c>
      <c r="B1076" s="328" t="s">
        <v>3143</v>
      </c>
      <c r="C1076" s="328" t="s">
        <v>4873</v>
      </c>
      <c r="D1076" s="342"/>
      <c r="E1076" s="328" t="s">
        <v>362</v>
      </c>
      <c r="F1076" s="343">
        <f>VLOOKUP(E1076,RUOLO!$A$1:$B$6,2,0)</f>
        <v>0</v>
      </c>
      <c r="G1076" s="328" t="s">
        <v>3051</v>
      </c>
      <c r="H1076" s="328" t="s">
        <v>3051</v>
      </c>
      <c r="I1076" s="343">
        <f>IF(A1076=A1075,1,0)</f>
        <v>0</v>
      </c>
      <c r="J1076" s="343">
        <f>IF(I1076=0,-INT(J1075-1),J1075)</f>
        <v>1</v>
      </c>
    </row>
    <row r="1077" spans="1:10" s="344" customFormat="1" ht="12" customHeight="1">
      <c r="A1077" s="328" t="s">
        <v>1609</v>
      </c>
      <c r="B1077" s="328" t="s">
        <v>4875</v>
      </c>
      <c r="C1077" s="328" t="s">
        <v>4876</v>
      </c>
      <c r="D1077" s="342"/>
      <c r="E1077" s="328" t="s">
        <v>362</v>
      </c>
      <c r="F1077" s="343">
        <f>VLOOKUP(E1077,RUOLO!$A$1:$B$6,2,0)</f>
        <v>0</v>
      </c>
      <c r="G1077" s="328" t="s">
        <v>3051</v>
      </c>
      <c r="H1077" s="328" t="s">
        <v>3051</v>
      </c>
      <c r="I1077" s="343">
        <f>IF(A1077=A1076,1,0)</f>
        <v>0</v>
      </c>
      <c r="J1077" s="343">
        <f>IF(I1077=0,-INT(J1076-1),J1076)</f>
        <v>0</v>
      </c>
    </row>
    <row r="1078" spans="1:10" s="344" customFormat="1" ht="12" customHeight="1">
      <c r="A1078" s="328" t="s">
        <v>1617</v>
      </c>
      <c r="B1078" s="328" t="s">
        <v>4877</v>
      </c>
      <c r="C1078" s="328" t="s">
        <v>4878</v>
      </c>
      <c r="D1078" s="342"/>
      <c r="E1078" s="328" t="s">
        <v>362</v>
      </c>
      <c r="F1078" s="343">
        <f>VLOOKUP(E1078,RUOLO!$A$1:$B$6,2,0)</f>
        <v>0</v>
      </c>
      <c r="G1078" s="328" t="s">
        <v>3051</v>
      </c>
      <c r="H1078" s="328" t="s">
        <v>3051</v>
      </c>
      <c r="I1078" s="343">
        <f>IF(A1078=A1077,1,0)</f>
        <v>0</v>
      </c>
      <c r="J1078" s="343">
        <f>IF(I1078=0,-INT(J1077-1),J1077)</f>
        <v>1</v>
      </c>
    </row>
    <row r="1079" spans="1:10" s="344" customFormat="1" ht="12" customHeight="1">
      <c r="A1079" s="328" t="s">
        <v>1621</v>
      </c>
      <c r="B1079" s="328" t="s">
        <v>4879</v>
      </c>
      <c r="C1079" s="328" t="s">
        <v>4880</v>
      </c>
      <c r="D1079" s="342"/>
      <c r="E1079" s="328" t="s">
        <v>362</v>
      </c>
      <c r="F1079" s="343">
        <f>VLOOKUP(E1079,RUOLO!$A$1:$B$6,2,0)</f>
        <v>0</v>
      </c>
      <c r="G1079" s="328" t="s">
        <v>3051</v>
      </c>
      <c r="H1079" s="328" t="s">
        <v>3051</v>
      </c>
      <c r="I1079" s="343">
        <f>IF(A1079=A1078,1,0)</f>
        <v>0</v>
      </c>
      <c r="J1079" s="343">
        <f>IF(I1079=0,-INT(J1078-1),J1078)</f>
        <v>0</v>
      </c>
    </row>
    <row r="1080" spans="1:10" s="344" customFormat="1" ht="12" customHeight="1">
      <c r="A1080" s="328" t="s">
        <v>1626</v>
      </c>
      <c r="B1080" s="328" t="s">
        <v>4881</v>
      </c>
      <c r="C1080" s="328" t="s">
        <v>4882</v>
      </c>
      <c r="D1080" s="342"/>
      <c r="E1080" s="328" t="s">
        <v>362</v>
      </c>
      <c r="F1080" s="343">
        <f>VLOOKUP(E1080,RUOLO!$A$1:$B$6,2,0)</f>
        <v>0</v>
      </c>
      <c r="G1080" s="328" t="s">
        <v>3051</v>
      </c>
      <c r="H1080" s="328" t="s">
        <v>3051</v>
      </c>
      <c r="I1080" s="343">
        <f>IF(A1080=A1079,1,0)</f>
        <v>0</v>
      </c>
      <c r="J1080" s="343">
        <f>IF(I1080=0,-INT(J1079-1),J1079)</f>
        <v>1</v>
      </c>
    </row>
    <row r="1081" spans="1:10" s="344" customFormat="1" ht="12" customHeight="1">
      <c r="A1081" s="328" t="s">
        <v>1627</v>
      </c>
      <c r="B1081" s="328" t="s">
        <v>4883</v>
      </c>
      <c r="C1081" s="328" t="s">
        <v>4884</v>
      </c>
      <c r="D1081" s="342"/>
      <c r="E1081" s="328" t="s">
        <v>362</v>
      </c>
      <c r="F1081" s="343">
        <f>VLOOKUP(E1081,RUOLO!$A$1:$B$6,2,0)</f>
        <v>0</v>
      </c>
      <c r="G1081" s="328" t="s">
        <v>3051</v>
      </c>
      <c r="H1081" s="328" t="s">
        <v>3051</v>
      </c>
      <c r="I1081" s="343">
        <f>IF(A1081=A1080,1,0)</f>
        <v>0</v>
      </c>
      <c r="J1081" s="343">
        <f>IF(I1081=0,-INT(J1080-1),J1080)</f>
        <v>0</v>
      </c>
    </row>
    <row r="1082" spans="1:10" s="344" customFormat="1" ht="12" customHeight="1">
      <c r="A1082" s="328" t="s">
        <v>1633</v>
      </c>
      <c r="B1082" s="328" t="s">
        <v>4885</v>
      </c>
      <c r="C1082" s="328" t="s">
        <v>4886</v>
      </c>
      <c r="D1082" s="342"/>
      <c r="E1082" s="328" t="s">
        <v>362</v>
      </c>
      <c r="F1082" s="343">
        <f>VLOOKUP(E1082,RUOLO!$A$1:$B$6,2,0)</f>
        <v>0</v>
      </c>
      <c r="G1082" s="328" t="s">
        <v>3051</v>
      </c>
      <c r="H1082" s="328" t="s">
        <v>3051</v>
      </c>
      <c r="I1082" s="343">
        <f>IF(A1082=A1081,1,0)</f>
        <v>0</v>
      </c>
      <c r="J1082" s="343">
        <f>IF(I1082=0,-INT(J1081-1),J1081)</f>
        <v>1</v>
      </c>
    </row>
    <row r="1083" spans="1:10" s="344" customFormat="1" ht="12" customHeight="1">
      <c r="A1083" s="328" t="s">
        <v>1634</v>
      </c>
      <c r="B1083" s="328" t="s">
        <v>4887</v>
      </c>
      <c r="C1083" s="328" t="s">
        <v>4888</v>
      </c>
      <c r="D1083" s="342"/>
      <c r="E1083" s="328" t="s">
        <v>362</v>
      </c>
      <c r="F1083" s="343">
        <f>VLOOKUP(E1083,RUOLO!$A$1:$B$6,2,0)</f>
        <v>0</v>
      </c>
      <c r="G1083" s="328" t="s">
        <v>3051</v>
      </c>
      <c r="H1083" s="328" t="s">
        <v>3051</v>
      </c>
      <c r="I1083" s="343">
        <f>IF(A1083=A1082,1,0)</f>
        <v>0</v>
      </c>
      <c r="J1083" s="343">
        <f>IF(I1083=0,-INT(J1082-1),J1082)</f>
        <v>0</v>
      </c>
    </row>
    <row r="1084" spans="1:10" s="344" customFormat="1" ht="12" customHeight="1">
      <c r="A1084" s="328" t="s">
        <v>1634</v>
      </c>
      <c r="B1084" s="328" t="s">
        <v>3143</v>
      </c>
      <c r="C1084" s="328" t="s">
        <v>4873</v>
      </c>
      <c r="D1084" s="342"/>
      <c r="E1084" s="328" t="s">
        <v>362</v>
      </c>
      <c r="F1084" s="343">
        <f>VLOOKUP(E1084,RUOLO!$A$1:$B$6,2,0)</f>
        <v>0</v>
      </c>
      <c r="G1084" s="328" t="s">
        <v>3051</v>
      </c>
      <c r="H1084" s="328" t="s">
        <v>3051</v>
      </c>
      <c r="I1084" s="343">
        <f>IF(A1084=A1083,1,0)</f>
        <v>1</v>
      </c>
      <c r="J1084" s="343">
        <f>IF(I1084=0,-INT(J1083-1),J1083)</f>
      </c>
    </row>
    <row r="1085" spans="1:10" s="344" customFormat="1" ht="12" customHeight="1">
      <c r="A1085" s="328" t="s">
        <v>1639</v>
      </c>
      <c r="B1085" s="328" t="s">
        <v>3141</v>
      </c>
      <c r="C1085" s="328" t="s">
        <v>4870</v>
      </c>
      <c r="D1085" s="342"/>
      <c r="E1085" s="328" t="s">
        <v>362</v>
      </c>
      <c r="F1085" s="343">
        <f>VLOOKUP(E1085,RUOLO!$A$1:$B$6,2,0)</f>
        <v>0</v>
      </c>
      <c r="G1085" s="328" t="s">
        <v>3051</v>
      </c>
      <c r="H1085" s="328" t="s">
        <v>3051</v>
      </c>
      <c r="I1085" s="343">
        <f>IF(A1085=A1084,1,0)</f>
        <v>0</v>
      </c>
      <c r="J1085" s="343">
        <f>IF(I1085=0,-INT(J1084-1),J1084)</f>
        <v>1</v>
      </c>
    </row>
    <row r="1086" spans="1:10" s="344" customFormat="1" ht="12" customHeight="1">
      <c r="A1086" s="328" t="s">
        <v>1644</v>
      </c>
      <c r="B1086" s="328" t="s">
        <v>3132</v>
      </c>
      <c r="C1086" s="328" t="s">
        <v>4874</v>
      </c>
      <c r="D1086" s="342"/>
      <c r="E1086" s="328" t="s">
        <v>362</v>
      </c>
      <c r="F1086" s="343">
        <f>VLOOKUP(E1086,RUOLO!$A$1:$B$6,2,0)</f>
        <v>0</v>
      </c>
      <c r="G1086" s="328" t="s">
        <v>3051</v>
      </c>
      <c r="H1086" s="328" t="s">
        <v>3051</v>
      </c>
      <c r="I1086" s="343">
        <f>IF(A1086=A1085,1,0)</f>
        <v>0</v>
      </c>
      <c r="J1086" s="343">
        <f>IF(I1086=0,-INT(J1085-1),J1085)</f>
        <v>0</v>
      </c>
    </row>
    <row r="1087" spans="1:10" s="344" customFormat="1" ht="12" customHeight="1">
      <c r="A1087" s="328" t="s">
        <v>1646</v>
      </c>
      <c r="B1087" s="328" t="s">
        <v>4889</v>
      </c>
      <c r="C1087" s="328" t="s">
        <v>4890</v>
      </c>
      <c r="D1087" s="342"/>
      <c r="E1087" s="328" t="s">
        <v>362</v>
      </c>
      <c r="F1087" s="343">
        <f>VLOOKUP(E1087,RUOLO!$A$1:$B$6,2,0)</f>
        <v>0</v>
      </c>
      <c r="G1087" s="328" t="s">
        <v>3051</v>
      </c>
      <c r="H1087" s="328" t="s">
        <v>3051</v>
      </c>
      <c r="I1087" s="343">
        <f>IF(A1087=A1086,1,0)</f>
        <v>0</v>
      </c>
      <c r="J1087" s="343">
        <f>IF(I1087=0,-INT(J1086-1),J1086)</f>
        <v>1</v>
      </c>
    </row>
    <row r="1088" spans="1:10" s="344" customFormat="1" ht="12" customHeight="1">
      <c r="A1088" s="328" t="s">
        <v>1649</v>
      </c>
      <c r="B1088" s="328" t="s">
        <v>4891</v>
      </c>
      <c r="C1088" s="328" t="s">
        <v>4892</v>
      </c>
      <c r="D1088" s="342"/>
      <c r="E1088" s="328" t="s">
        <v>362</v>
      </c>
      <c r="F1088" s="343">
        <f>VLOOKUP(E1088,RUOLO!$A$1:$B$6,2,0)</f>
        <v>0</v>
      </c>
      <c r="G1088" s="328" t="s">
        <v>3051</v>
      </c>
      <c r="H1088" s="328" t="s">
        <v>3051</v>
      </c>
      <c r="I1088" s="343">
        <f>IF(A1088=A1087,1,0)</f>
        <v>0</v>
      </c>
      <c r="J1088" s="343">
        <f>IF(I1088=0,-INT(J1087-1),J1087)</f>
        <v>0</v>
      </c>
    </row>
    <row r="1089" spans="1:10" s="344" customFormat="1" ht="12" customHeight="1">
      <c r="A1089" s="328" t="s">
        <v>1652</v>
      </c>
      <c r="B1089" s="328" t="s">
        <v>4871</v>
      </c>
      <c r="C1089" s="328" t="s">
        <v>4872</v>
      </c>
      <c r="D1089" s="342"/>
      <c r="E1089" s="328" t="s">
        <v>362</v>
      </c>
      <c r="F1089" s="343">
        <f>VLOOKUP(E1089,RUOLO!$A$1:$B$6,2,0)</f>
        <v>0</v>
      </c>
      <c r="G1089" s="328" t="s">
        <v>3051</v>
      </c>
      <c r="H1089" s="328" t="s">
        <v>3051</v>
      </c>
      <c r="I1089" s="343">
        <f>IF(A1089=A1088,1,0)</f>
        <v>0</v>
      </c>
      <c r="J1089" s="343">
        <f>IF(I1089=0,-INT(J1088-1),J1088)</f>
        <v>1</v>
      </c>
    </row>
    <row r="1090" spans="1:10" s="344" customFormat="1" ht="12" customHeight="1">
      <c r="A1090" s="328" t="s">
        <v>1653</v>
      </c>
      <c r="B1090" s="328" t="s">
        <v>4883</v>
      </c>
      <c r="C1090" s="328" t="s">
        <v>4884</v>
      </c>
      <c r="D1090" s="342"/>
      <c r="E1090" s="328" t="s">
        <v>362</v>
      </c>
      <c r="F1090" s="343">
        <f>VLOOKUP(E1090,RUOLO!$A$1:$B$6,2,0)</f>
        <v>0</v>
      </c>
      <c r="G1090" s="328" t="s">
        <v>3051</v>
      </c>
      <c r="H1090" s="328" t="s">
        <v>3051</v>
      </c>
      <c r="I1090" s="343">
        <f>IF(A1090=A1089,1,0)</f>
        <v>0</v>
      </c>
      <c r="J1090" s="343">
        <f>IF(I1090=0,-INT(J1089-1),J1089)</f>
        <v>0</v>
      </c>
    </row>
    <row r="1091" spans="1:10" s="344" customFormat="1" ht="12" customHeight="1">
      <c r="A1091" s="328" t="s">
        <v>1656</v>
      </c>
      <c r="B1091" s="328" t="s">
        <v>3145</v>
      </c>
      <c r="C1091" s="328" t="s">
        <v>4893</v>
      </c>
      <c r="D1091" s="342"/>
      <c r="E1091" s="328" t="s">
        <v>362</v>
      </c>
      <c r="F1091" s="343">
        <f>VLOOKUP(E1091,RUOLO!$A$1:$B$6,2,0)</f>
        <v>0</v>
      </c>
      <c r="G1091" s="328" t="s">
        <v>3051</v>
      </c>
      <c r="H1091" s="328" t="s">
        <v>3051</v>
      </c>
      <c r="I1091" s="343">
        <f>IF(A1091=A1090,1,0)</f>
        <v>0</v>
      </c>
      <c r="J1091" s="343">
        <f>IF(I1091=0,-INT(J1090-1),J1090)</f>
        <v>1</v>
      </c>
    </row>
    <row r="1092" spans="1:10" s="344" customFormat="1" ht="12" customHeight="1">
      <c r="A1092" s="328" t="s">
        <v>1657</v>
      </c>
      <c r="B1092" s="328" t="s">
        <v>3147</v>
      </c>
      <c r="C1092" s="328" t="s">
        <v>4894</v>
      </c>
      <c r="D1092" s="342"/>
      <c r="E1092" s="328" t="s">
        <v>362</v>
      </c>
      <c r="F1092" s="343">
        <f>VLOOKUP(E1092,RUOLO!$A$1:$B$6,2,0)</f>
        <v>0</v>
      </c>
      <c r="G1092" s="328" t="s">
        <v>3051</v>
      </c>
      <c r="H1092" s="328" t="s">
        <v>3056</v>
      </c>
      <c r="I1092" s="343">
        <f>IF(A1092=A1091,1,0)</f>
        <v>0</v>
      </c>
      <c r="J1092" s="343">
        <f>IF(I1092=0,-INT(J1091-1),J1091)</f>
        <v>0</v>
      </c>
    </row>
    <row r="1093" spans="1:10" s="344" customFormat="1" ht="12" customHeight="1">
      <c r="A1093" s="328" t="s">
        <v>1657</v>
      </c>
      <c r="B1093" s="328" t="s">
        <v>3173</v>
      </c>
      <c r="C1093" s="328" t="s">
        <v>4895</v>
      </c>
      <c r="D1093" s="342"/>
      <c r="E1093" s="328" t="s">
        <v>362</v>
      </c>
      <c r="F1093" s="343">
        <f>VLOOKUP(E1093,RUOLO!$A$1:$B$6,2,0)</f>
        <v>0</v>
      </c>
      <c r="G1093" s="328" t="s">
        <v>3051</v>
      </c>
      <c r="H1093" s="328" t="s">
        <v>3056</v>
      </c>
      <c r="I1093" s="343">
        <f>IF(A1093=A1092,1,0)</f>
        <v>1</v>
      </c>
      <c r="J1093" s="343">
        <f>IF(I1093=0,-INT(J1092-1),J1092)</f>
      </c>
    </row>
    <row r="1094" spans="1:10" s="344" customFormat="1" ht="12" customHeight="1">
      <c r="A1094" s="328" t="s">
        <v>1657</v>
      </c>
      <c r="B1094" s="328" t="s">
        <v>3143</v>
      </c>
      <c r="C1094" s="328" t="s">
        <v>4873</v>
      </c>
      <c r="D1094" s="342"/>
      <c r="E1094" s="328" t="s">
        <v>362</v>
      </c>
      <c r="F1094" s="343">
        <f>VLOOKUP(E1094,RUOLO!$A$1:$B$6,2,0)</f>
        <v>0</v>
      </c>
      <c r="G1094" s="328" t="s">
        <v>3051</v>
      </c>
      <c r="H1094" s="328" t="s">
        <v>3056</v>
      </c>
      <c r="I1094" s="343">
        <f>IF(A1094=A1093,1,0)</f>
        <v>1</v>
      </c>
      <c r="J1094" s="343">
        <f>IF(I1094=0,-INT(J1093-1),J1093)</f>
      </c>
    </row>
    <row r="1095" spans="1:10" s="344" customFormat="1" ht="12" customHeight="1">
      <c r="A1095" s="328" t="s">
        <v>1657</v>
      </c>
      <c r="B1095" s="328" t="s">
        <v>3159</v>
      </c>
      <c r="C1095" s="328" t="s">
        <v>4896</v>
      </c>
      <c r="D1095" s="342"/>
      <c r="E1095" s="328" t="s">
        <v>362</v>
      </c>
      <c r="F1095" s="343">
        <f>VLOOKUP(E1095,RUOLO!$A$1:$B$6,2,0)</f>
        <v>0</v>
      </c>
      <c r="G1095" s="328" t="s">
        <v>3051</v>
      </c>
      <c r="H1095" s="328" t="s">
        <v>3056</v>
      </c>
      <c r="I1095" s="343">
        <f>IF(A1095=A1094,1,0)</f>
        <v>1</v>
      </c>
      <c r="J1095" s="343">
        <f>IF(I1095=0,-INT(J1094-1),J1094)</f>
      </c>
    </row>
    <row r="1096" spans="1:10" s="344" customFormat="1" ht="12" customHeight="1">
      <c r="A1096" s="328" t="s">
        <v>1657</v>
      </c>
      <c r="B1096" s="328" t="s">
        <v>4046</v>
      </c>
      <c r="C1096" s="328" t="s">
        <v>4897</v>
      </c>
      <c r="D1096" s="342"/>
      <c r="E1096" s="328" t="s">
        <v>362</v>
      </c>
      <c r="F1096" s="343">
        <f>VLOOKUP(E1096,RUOLO!$A$1:$B$6,2,0)</f>
        <v>0</v>
      </c>
      <c r="G1096" s="328" t="s">
        <v>3051</v>
      </c>
      <c r="H1096" s="328" t="s">
        <v>3056</v>
      </c>
      <c r="I1096" s="343">
        <f>IF(A1096=A1095,1,0)</f>
        <v>1</v>
      </c>
      <c r="J1096" s="343">
        <f>IF(I1096=0,-INT(J1095-1),J1095)</f>
      </c>
    </row>
    <row r="1097" spans="1:10" s="344" customFormat="1" ht="12" customHeight="1">
      <c r="A1097" s="328" t="s">
        <v>1657</v>
      </c>
      <c r="B1097" s="328" t="s">
        <v>3132</v>
      </c>
      <c r="C1097" s="328" t="s">
        <v>4874</v>
      </c>
      <c r="D1097" s="342"/>
      <c r="E1097" s="328" t="s">
        <v>362</v>
      </c>
      <c r="F1097" s="343">
        <f>VLOOKUP(E1097,RUOLO!$A$1:$B$6,2,0)</f>
        <v>0</v>
      </c>
      <c r="G1097" s="328" t="s">
        <v>3051</v>
      </c>
      <c r="H1097" s="328" t="s">
        <v>3056</v>
      </c>
      <c r="I1097" s="343">
        <f>IF(A1097=A1096,1,0)</f>
        <v>1</v>
      </c>
      <c r="J1097" s="343">
        <f>IF(I1097=0,-INT(J1096-1),J1096)</f>
      </c>
    </row>
    <row r="1098" spans="1:10" s="344" customFormat="1" ht="12" customHeight="1">
      <c r="A1098" s="328" t="s">
        <v>1657</v>
      </c>
      <c r="B1098" s="328" t="s">
        <v>4862</v>
      </c>
      <c r="C1098" s="328" t="s">
        <v>4898</v>
      </c>
      <c r="D1098" s="342"/>
      <c r="E1098" s="328" t="s">
        <v>362</v>
      </c>
      <c r="F1098" s="343">
        <f>VLOOKUP(E1098,RUOLO!$A$1:$B$6,2,0)</f>
        <v>0</v>
      </c>
      <c r="G1098" s="328" t="s">
        <v>3051</v>
      </c>
      <c r="H1098" s="328" t="s">
        <v>3056</v>
      </c>
      <c r="I1098" s="343">
        <f>IF(A1098=A1097,1,0)</f>
        <v>1</v>
      </c>
      <c r="J1098" s="343">
        <f>IF(I1098=0,-INT(J1097-1),J1097)</f>
      </c>
    </row>
    <row r="1099" spans="1:10" s="344" customFormat="1" ht="12" customHeight="1">
      <c r="A1099" s="328" t="s">
        <v>1657</v>
      </c>
      <c r="B1099" s="328" t="s">
        <v>4899</v>
      </c>
      <c r="C1099" s="328" t="s">
        <v>4900</v>
      </c>
      <c r="D1099" s="342"/>
      <c r="E1099" s="328" t="s">
        <v>362</v>
      </c>
      <c r="F1099" s="343">
        <f>VLOOKUP(E1099,RUOLO!$A$1:$B$6,2,0)</f>
        <v>0</v>
      </c>
      <c r="G1099" s="328" t="s">
        <v>3051</v>
      </c>
      <c r="H1099" s="328" t="s">
        <v>3056</v>
      </c>
      <c r="I1099" s="343">
        <f>IF(A1099=A1098,1,0)</f>
        <v>1</v>
      </c>
      <c r="J1099" s="343">
        <f>IF(I1099=0,-INT(J1098-1),J1098)</f>
      </c>
    </row>
    <row r="1100" spans="1:10" s="344" customFormat="1" ht="12" customHeight="1">
      <c r="A1100" s="328" t="s">
        <v>1657</v>
      </c>
      <c r="B1100" s="328" t="s">
        <v>3163</v>
      </c>
      <c r="C1100" s="328" t="s">
        <v>4901</v>
      </c>
      <c r="D1100" s="342"/>
      <c r="E1100" s="328" t="s">
        <v>362</v>
      </c>
      <c r="F1100" s="343">
        <f>VLOOKUP(E1100,RUOLO!$A$1:$B$6,2,0)</f>
        <v>0</v>
      </c>
      <c r="G1100" s="328" t="s">
        <v>3051</v>
      </c>
      <c r="H1100" s="328" t="s">
        <v>3056</v>
      </c>
      <c r="I1100" s="343">
        <f>IF(A1100=A1099,1,0)</f>
        <v>1</v>
      </c>
      <c r="J1100" s="343">
        <f>IF(I1100=0,-INT(J1099-1),J1099)</f>
      </c>
    </row>
    <row r="1101" spans="1:10" s="344" customFormat="1" ht="12" customHeight="1">
      <c r="A1101" s="328" t="s">
        <v>1657</v>
      </c>
      <c r="B1101" s="328" t="s">
        <v>3179</v>
      </c>
      <c r="C1101" s="328" t="s">
        <v>4902</v>
      </c>
      <c r="D1101" s="342"/>
      <c r="E1101" s="328" t="s">
        <v>362</v>
      </c>
      <c r="F1101" s="343">
        <f>VLOOKUP(E1101,RUOLO!$A$1:$B$6,2,0)</f>
        <v>0</v>
      </c>
      <c r="G1101" s="328" t="s">
        <v>3051</v>
      </c>
      <c r="H1101" s="328" t="s">
        <v>3051</v>
      </c>
      <c r="I1101" s="343">
        <f>IF(A1101=A1100,1,0)</f>
        <v>1</v>
      </c>
      <c r="J1101" s="343">
        <f>IF(I1101=0,-INT(J1100-1),J1100)</f>
      </c>
    </row>
    <row r="1102" spans="1:10" s="344" customFormat="1" ht="12" customHeight="1">
      <c r="A1102" s="328" t="s">
        <v>1657</v>
      </c>
      <c r="B1102" s="328" t="s">
        <v>3141</v>
      </c>
      <c r="C1102" s="328" t="s">
        <v>4870</v>
      </c>
      <c r="D1102" s="342"/>
      <c r="E1102" s="328" t="s">
        <v>362</v>
      </c>
      <c r="F1102" s="343">
        <f>VLOOKUP(E1102,RUOLO!$A$1:$B$6,2,0)</f>
        <v>0</v>
      </c>
      <c r="G1102" s="328" t="s">
        <v>3051</v>
      </c>
      <c r="H1102" s="328" t="s">
        <v>3056</v>
      </c>
      <c r="I1102" s="343">
        <f>IF(A1102=A1101,1,0)</f>
        <v>1</v>
      </c>
      <c r="J1102" s="343">
        <f>IF(I1102=0,-INT(J1101-1),J1101)</f>
      </c>
    </row>
    <row r="1103" spans="1:10" s="344" customFormat="1" ht="12" customHeight="1">
      <c r="A1103" s="328" t="s">
        <v>1663</v>
      </c>
      <c r="B1103" s="328" t="s">
        <v>4903</v>
      </c>
      <c r="C1103" s="328" t="s">
        <v>4904</v>
      </c>
      <c r="D1103" s="342"/>
      <c r="E1103" s="328" t="s">
        <v>362</v>
      </c>
      <c r="F1103" s="343">
        <f>VLOOKUP(E1103,RUOLO!$A$1:$B$6,2,0)</f>
        <v>0</v>
      </c>
      <c r="G1103" s="328" t="s">
        <v>3051</v>
      </c>
      <c r="H1103" s="328" t="s">
        <v>3051</v>
      </c>
      <c r="I1103" s="343">
        <f>IF(A1103=A1102,1,0)</f>
        <v>0</v>
      </c>
      <c r="J1103" s="343">
        <f>IF(I1103=0,-INT(J1102-1),J1102)</f>
        <v>1</v>
      </c>
    </row>
    <row r="1104" spans="1:10" s="344" customFormat="1" ht="12" customHeight="1">
      <c r="A1104" s="328" t="s">
        <v>1665</v>
      </c>
      <c r="B1104" s="328" t="s">
        <v>4905</v>
      </c>
      <c r="C1104" s="328" t="s">
        <v>4906</v>
      </c>
      <c r="D1104" s="342"/>
      <c r="E1104" s="328" t="s">
        <v>362</v>
      </c>
      <c r="F1104" s="343">
        <f>VLOOKUP(E1104,RUOLO!$A$1:$B$6,2,0)</f>
        <v>0</v>
      </c>
      <c r="G1104" s="328" t="s">
        <v>3051</v>
      </c>
      <c r="H1104" s="328" t="s">
        <v>3051</v>
      </c>
      <c r="I1104" s="343">
        <f>IF(A1104=A1103,1,0)</f>
        <v>0</v>
      </c>
      <c r="J1104" s="343">
        <f>IF(I1104=0,-INT(J1103-1),J1103)</f>
        <v>0</v>
      </c>
    </row>
    <row r="1105" spans="1:10" s="344" customFormat="1" ht="12" customHeight="1">
      <c r="A1105" s="328" t="s">
        <v>1675</v>
      </c>
      <c r="B1105" s="328" t="s">
        <v>4907</v>
      </c>
      <c r="C1105" s="328" t="s">
        <v>4908</v>
      </c>
      <c r="D1105" s="342"/>
      <c r="E1105" s="328" t="s">
        <v>362</v>
      </c>
      <c r="F1105" s="343">
        <f>VLOOKUP(E1105,RUOLO!$A$1:$B$6,2,0)</f>
        <v>0</v>
      </c>
      <c r="G1105" s="328" t="s">
        <v>3051</v>
      </c>
      <c r="H1105" s="328" t="s">
        <v>3051</v>
      </c>
      <c r="I1105" s="343">
        <f>IF(A1105=A1104,1,0)</f>
        <v>0</v>
      </c>
      <c r="J1105" s="343">
        <f>IF(I1105=0,-INT(J1104-1),J1104)</f>
        <v>1</v>
      </c>
    </row>
    <row r="1106" spans="1:10" s="344" customFormat="1" ht="12" customHeight="1">
      <c r="A1106" s="328" t="s">
        <v>1677</v>
      </c>
      <c r="B1106" s="328" t="s">
        <v>3145</v>
      </c>
      <c r="C1106" s="328" t="s">
        <v>4893</v>
      </c>
      <c r="D1106" s="342"/>
      <c r="E1106" s="328" t="s">
        <v>362</v>
      </c>
      <c r="F1106" s="343">
        <f>VLOOKUP(E1106,RUOLO!$A$1:$B$6,2,0)</f>
        <v>0</v>
      </c>
      <c r="G1106" s="328" t="s">
        <v>3051</v>
      </c>
      <c r="H1106" s="328" t="s">
        <v>3051</v>
      </c>
      <c r="I1106" s="343">
        <f>IF(A1106=A1105,1,0)</f>
        <v>0</v>
      </c>
      <c r="J1106" s="343">
        <f>IF(I1106=0,-INT(J1105-1),J1105)</f>
        <v>0</v>
      </c>
    </row>
    <row r="1107" spans="1:10" s="344" customFormat="1" ht="12" customHeight="1">
      <c r="A1107" s="328" t="s">
        <v>1678</v>
      </c>
      <c r="B1107" s="328" t="s">
        <v>3141</v>
      </c>
      <c r="C1107" s="328" t="s">
        <v>4870</v>
      </c>
      <c r="D1107" s="342"/>
      <c r="E1107" s="328" t="s">
        <v>362</v>
      </c>
      <c r="F1107" s="343">
        <f>VLOOKUP(E1107,RUOLO!$A$1:$B$6,2,0)</f>
        <v>0</v>
      </c>
      <c r="G1107" s="328" t="s">
        <v>3051</v>
      </c>
      <c r="H1107" s="328" t="s">
        <v>3051</v>
      </c>
      <c r="I1107" s="343">
        <f>IF(A1107=A1106,1,0)</f>
        <v>0</v>
      </c>
      <c r="J1107" s="343">
        <f>IF(I1107=0,-INT(J1106-1),J1106)</f>
        <v>1</v>
      </c>
    </row>
    <row r="1108" spans="1:10" s="344" customFormat="1" ht="12" customHeight="1">
      <c r="A1108" s="328" t="s">
        <v>1679</v>
      </c>
      <c r="B1108" s="328" t="s">
        <v>4580</v>
      </c>
      <c r="C1108" s="328" t="s">
        <v>4909</v>
      </c>
      <c r="D1108" s="342"/>
      <c r="E1108" s="328" t="s">
        <v>362</v>
      </c>
      <c r="F1108" s="343">
        <f>VLOOKUP(E1108,RUOLO!$A$1:$B$6,2,0)</f>
        <v>0</v>
      </c>
      <c r="G1108" s="328" t="s">
        <v>3051</v>
      </c>
      <c r="H1108" s="328" t="s">
        <v>3051</v>
      </c>
      <c r="I1108" s="343">
        <f>IF(A1108=A1107,1,0)</f>
        <v>0</v>
      </c>
      <c r="J1108" s="343">
        <f>IF(I1108=0,-INT(J1107-1),J1107)</f>
        <v>0</v>
      </c>
    </row>
    <row r="1109" spans="1:10" s="344" customFormat="1" ht="12" customHeight="1">
      <c r="A1109" s="328" t="s">
        <v>1685</v>
      </c>
      <c r="B1109" s="328" t="s">
        <v>4910</v>
      </c>
      <c r="C1109" s="328" t="s">
        <v>4911</v>
      </c>
      <c r="D1109" s="342"/>
      <c r="E1109" s="328" t="s">
        <v>362</v>
      </c>
      <c r="F1109" s="343">
        <f>VLOOKUP(E1109,RUOLO!$A$1:$B$6,2,0)</f>
        <v>0</v>
      </c>
      <c r="G1109" s="328" t="s">
        <v>3051</v>
      </c>
      <c r="H1109" s="328" t="s">
        <v>3051</v>
      </c>
      <c r="I1109" s="343">
        <f>IF(A1109=A1108,1,0)</f>
        <v>0</v>
      </c>
      <c r="J1109" s="343">
        <f>IF(I1109=0,-INT(J1108-1),J1108)</f>
        <v>1</v>
      </c>
    </row>
    <row r="1110" spans="1:10" s="344" customFormat="1" ht="12" customHeight="1">
      <c r="A1110" s="328" t="s">
        <v>1686</v>
      </c>
      <c r="B1110" s="328" t="s">
        <v>3143</v>
      </c>
      <c r="C1110" s="328" t="s">
        <v>4873</v>
      </c>
      <c r="D1110" s="342"/>
      <c r="E1110" s="328" t="s">
        <v>362</v>
      </c>
      <c r="F1110" s="343">
        <f>VLOOKUP(E1110,RUOLO!$A$1:$B$6,2,0)</f>
        <v>0</v>
      </c>
      <c r="G1110" s="328" t="s">
        <v>3051</v>
      </c>
      <c r="H1110" s="328" t="s">
        <v>3051</v>
      </c>
      <c r="I1110" s="343">
        <f>IF(A1110=A1109,1,0)</f>
        <v>0</v>
      </c>
      <c r="J1110" s="343">
        <f>IF(I1110=0,-INT(J1109-1),J1109)</f>
        <v>0</v>
      </c>
    </row>
    <row r="1111" spans="1:10" s="344" customFormat="1" ht="12" customHeight="1">
      <c r="A1111" s="328" t="s">
        <v>1687</v>
      </c>
      <c r="B1111" s="328" t="s">
        <v>3141</v>
      </c>
      <c r="C1111" s="328" t="s">
        <v>4870</v>
      </c>
      <c r="D1111" s="342"/>
      <c r="E1111" s="328" t="s">
        <v>362</v>
      </c>
      <c r="F1111" s="343">
        <f>VLOOKUP(E1111,RUOLO!$A$1:$B$6,2,0)</f>
        <v>0</v>
      </c>
      <c r="G1111" s="328" t="s">
        <v>3051</v>
      </c>
      <c r="H1111" s="328" t="s">
        <v>3051</v>
      </c>
      <c r="I1111" s="343">
        <f>IF(A1111=A1110,1,0)</f>
        <v>0</v>
      </c>
      <c r="J1111" s="343">
        <f>IF(I1111=0,-INT(J1110-1),J1110)</f>
        <v>1</v>
      </c>
    </row>
    <row r="1112" spans="1:10" s="344" customFormat="1" ht="12" customHeight="1">
      <c r="A1112" s="328" t="s">
        <v>1688</v>
      </c>
      <c r="B1112" s="328" t="s">
        <v>4903</v>
      </c>
      <c r="C1112" s="328" t="s">
        <v>4904</v>
      </c>
      <c r="D1112" s="342"/>
      <c r="E1112" s="328" t="s">
        <v>362</v>
      </c>
      <c r="F1112" s="343">
        <f>VLOOKUP(E1112,RUOLO!$A$1:$B$6,2,0)</f>
        <v>0</v>
      </c>
      <c r="G1112" s="328" t="s">
        <v>3051</v>
      </c>
      <c r="H1112" s="328" t="s">
        <v>3051</v>
      </c>
      <c r="I1112" s="343">
        <f>IF(A1112=A1111,1,0)</f>
        <v>0</v>
      </c>
      <c r="J1112" s="343">
        <f>IF(I1112=0,-INT(J1111-1),J1111)</f>
        <v>0</v>
      </c>
    </row>
    <row r="1113" spans="1:10" s="344" customFormat="1" ht="12" customHeight="1">
      <c r="A1113" s="328" t="s">
        <v>1690</v>
      </c>
      <c r="B1113" s="328" t="s">
        <v>4464</v>
      </c>
      <c r="C1113" s="328" t="s">
        <v>4912</v>
      </c>
      <c r="D1113" s="342"/>
      <c r="E1113" s="328" t="s">
        <v>362</v>
      </c>
      <c r="F1113" s="343">
        <f>VLOOKUP(E1113,RUOLO!$A$1:$B$6,2,0)</f>
        <v>0</v>
      </c>
      <c r="G1113" s="328" t="s">
        <v>3051</v>
      </c>
      <c r="H1113" s="328" t="s">
        <v>3051</v>
      </c>
      <c r="I1113" s="343">
        <f>IF(A1113=A1112,1,0)</f>
        <v>0</v>
      </c>
      <c r="J1113" s="343">
        <f>IF(I1113=0,-INT(J1112-1),J1112)</f>
        <v>1</v>
      </c>
    </row>
    <row r="1114" spans="1:10" s="344" customFormat="1" ht="12" customHeight="1">
      <c r="A1114" s="328" t="s">
        <v>1692</v>
      </c>
      <c r="B1114" s="328" t="s">
        <v>3143</v>
      </c>
      <c r="C1114" s="328" t="s">
        <v>4873</v>
      </c>
      <c r="D1114" s="342"/>
      <c r="E1114" s="328" t="s">
        <v>362</v>
      </c>
      <c r="F1114" s="343">
        <f>VLOOKUP(E1114,RUOLO!$A$1:$B$6,2,0)</f>
        <v>0</v>
      </c>
      <c r="G1114" s="328" t="s">
        <v>3051</v>
      </c>
      <c r="H1114" s="328" t="s">
        <v>3051</v>
      </c>
      <c r="I1114" s="343">
        <f>IF(A1114=A1113,1,0)</f>
        <v>0</v>
      </c>
      <c r="J1114" s="343">
        <f>IF(I1114=0,-INT(J1113-1),J1113)</f>
        <v>0</v>
      </c>
    </row>
    <row r="1115" spans="1:10" s="344" customFormat="1" ht="12" customHeight="1">
      <c r="A1115" s="328" t="s">
        <v>1693</v>
      </c>
      <c r="B1115" s="328" t="s">
        <v>3132</v>
      </c>
      <c r="C1115" s="328" t="s">
        <v>4874</v>
      </c>
      <c r="D1115" s="342"/>
      <c r="E1115" s="328" t="s">
        <v>362</v>
      </c>
      <c r="F1115" s="343">
        <f>VLOOKUP(E1115,RUOLO!$A$1:$B$6,2,0)</f>
        <v>0</v>
      </c>
      <c r="G1115" s="328" t="s">
        <v>3051</v>
      </c>
      <c r="H1115" s="328" t="s">
        <v>3051</v>
      </c>
      <c r="I1115" s="343">
        <f>IF(A1115=A1114,1,0)</f>
        <v>0</v>
      </c>
      <c r="J1115" s="343">
        <f>IF(I1115=0,-INT(J1114-1),J1114)</f>
        <v>1</v>
      </c>
    </row>
    <row r="1116" spans="1:10" s="344" customFormat="1" ht="12" customHeight="1">
      <c r="A1116" s="328" t="s">
        <v>1694</v>
      </c>
      <c r="B1116" s="328" t="s">
        <v>4913</v>
      </c>
      <c r="C1116" s="328" t="s">
        <v>4914</v>
      </c>
      <c r="D1116" s="342"/>
      <c r="E1116" s="328" t="s">
        <v>362</v>
      </c>
      <c r="F1116" s="343">
        <f>VLOOKUP(E1116,RUOLO!$A$1:$B$6,2,0)</f>
        <v>0</v>
      </c>
      <c r="G1116" s="328" t="s">
        <v>3051</v>
      </c>
      <c r="H1116" s="328" t="s">
        <v>3051</v>
      </c>
      <c r="I1116" s="343">
        <f>IF(A1116=A1115,1,0)</f>
        <v>0</v>
      </c>
      <c r="J1116" s="343">
        <f>IF(I1116=0,-INT(J1115-1),J1115)</f>
        <v>0</v>
      </c>
    </row>
    <row r="1117" spans="1:10" s="344" customFormat="1" ht="12" customHeight="1">
      <c r="A1117" s="328" t="s">
        <v>1696</v>
      </c>
      <c r="B1117" s="328" t="s">
        <v>4842</v>
      </c>
      <c r="C1117" s="328" t="s">
        <v>4915</v>
      </c>
      <c r="D1117" s="342"/>
      <c r="E1117" s="328" t="s">
        <v>362</v>
      </c>
      <c r="F1117" s="343">
        <f>VLOOKUP(E1117,RUOLO!$A$1:$B$6,2,0)</f>
        <v>0</v>
      </c>
      <c r="G1117" s="328" t="s">
        <v>3051</v>
      </c>
      <c r="H1117" s="328" t="s">
        <v>3051</v>
      </c>
      <c r="I1117" s="343">
        <f>IF(A1117=A1116,1,0)</f>
        <v>0</v>
      </c>
      <c r="J1117" s="343">
        <f>IF(I1117=0,-INT(J1116-1),J1116)</f>
        <v>1</v>
      </c>
    </row>
    <row r="1118" spans="1:10" s="344" customFormat="1" ht="12" customHeight="1">
      <c r="A1118" s="328" t="s">
        <v>1700</v>
      </c>
      <c r="B1118" s="328" t="s">
        <v>4916</v>
      </c>
      <c r="C1118" s="328" t="s">
        <v>4917</v>
      </c>
      <c r="D1118" s="342"/>
      <c r="E1118" s="328" t="s">
        <v>362</v>
      </c>
      <c r="F1118" s="343">
        <f>VLOOKUP(E1118,RUOLO!$A$1:$B$6,2,0)</f>
        <v>0</v>
      </c>
      <c r="G1118" s="328" t="s">
        <v>3051</v>
      </c>
      <c r="H1118" s="328" t="s">
        <v>3051</v>
      </c>
      <c r="I1118" s="343">
        <f>IF(A1118=A1117,1,0)</f>
        <v>0</v>
      </c>
      <c r="J1118" s="343">
        <f>IF(I1118=0,-INT(J1117-1),J1117)</f>
        <v>0</v>
      </c>
    </row>
    <row r="1119" spans="1:10" ht="12.75">
      <c r="A1119" s="318" t="s">
        <v>1703</v>
      </c>
      <c r="B1119" s="318" t="s">
        <v>4216</v>
      </c>
      <c r="C1119" s="318" t="s">
        <v>4918</v>
      </c>
      <c r="E1119" s="318" t="s">
        <v>362</v>
      </c>
      <c r="F1119" s="320">
        <f>VLOOKUP(E1119,RUOLO!$A$1:$B$6,2,FALSE)</f>
        <v>0</v>
      </c>
      <c r="G1119" s="318" t="s">
        <v>3051</v>
      </c>
      <c r="H1119" s="318" t="s">
        <v>3051</v>
      </c>
      <c r="I1119" s="343">
        <f>IF(A1119=A1118,1,0)</f>
        <v>0</v>
      </c>
      <c r="J1119" s="320">
        <f>IF(I1119=0,-INT(J1118-1),J1118)</f>
        <v>1</v>
      </c>
    </row>
    <row r="1120" spans="1:10" ht="12.75">
      <c r="A1120" s="318" t="s">
        <v>1703</v>
      </c>
      <c r="B1120" s="318" t="s">
        <v>4899</v>
      </c>
      <c r="C1120" s="318" t="s">
        <v>4900</v>
      </c>
      <c r="E1120" s="318" t="s">
        <v>362</v>
      </c>
      <c r="F1120" s="320">
        <f>VLOOKUP(E1120,RUOLO!$A$1:$B$6,2,FALSE)</f>
        <v>0</v>
      </c>
      <c r="G1120" s="318" t="s">
        <v>3056</v>
      </c>
      <c r="I1120" s="320">
        <f>IF(A1120=A1119,1,0)</f>
        <v>1</v>
      </c>
      <c r="J1120" s="320">
        <f>IF(I1120=0,-INT(J1119-1),J1119)</f>
      </c>
    </row>
    <row r="1121" spans="1:10" ht="12.75">
      <c r="A1121" s="318" t="s">
        <v>1703</v>
      </c>
      <c r="B1121" s="318" t="s">
        <v>4919</v>
      </c>
      <c r="C1121" s="318" t="s">
        <v>4920</v>
      </c>
      <c r="E1121" s="318" t="s">
        <v>362</v>
      </c>
      <c r="F1121" s="320">
        <f>VLOOKUP(E1121,RUOLO!$A$1:$B$6,2,FALSE)</f>
        <v>0</v>
      </c>
      <c r="G1121" s="318" t="s">
        <v>3051</v>
      </c>
      <c r="H1121" s="318" t="s">
        <v>3056</v>
      </c>
      <c r="I1121" s="320">
        <f>IF(A1121=A1120,1,0)</f>
        <v>1</v>
      </c>
      <c r="J1121" s="320">
        <f>IF(I1121=0,-INT(J1120-1),J1120)</f>
      </c>
    </row>
    <row r="1122" spans="1:10" ht="12.75">
      <c r="A1122" s="318" t="s">
        <v>1703</v>
      </c>
      <c r="B1122" s="318" t="s">
        <v>4921</v>
      </c>
      <c r="C1122" s="318" t="s">
        <v>4922</v>
      </c>
      <c r="E1122" s="318" t="s">
        <v>362</v>
      </c>
      <c r="F1122" s="320">
        <f>VLOOKUP(E1122,RUOLO!$A$1:$B$6,2,FALSE)</f>
        <v>0</v>
      </c>
      <c r="G1122" s="318" t="s">
        <v>3056</v>
      </c>
      <c r="I1122" s="320">
        <f>IF(A1122=A1121,1,0)</f>
        <v>1</v>
      </c>
      <c r="J1122" s="320">
        <f>IF(I1122=0,-INT(J1121-1),J1121)</f>
      </c>
    </row>
    <row r="1123" spans="1:10" ht="12.75">
      <c r="A1123" s="318" t="s">
        <v>1703</v>
      </c>
      <c r="B1123" s="318" t="s">
        <v>3702</v>
      </c>
      <c r="C1123" s="318" t="s">
        <v>4923</v>
      </c>
      <c r="E1123" s="318" t="s">
        <v>362</v>
      </c>
      <c r="F1123" s="320">
        <f>VLOOKUP(E1123,RUOLO!$A$1:$B$6,2,FALSE)</f>
        <v>0</v>
      </c>
      <c r="G1123" s="318" t="s">
        <v>3051</v>
      </c>
      <c r="H1123" s="318" t="s">
        <v>3056</v>
      </c>
      <c r="I1123" s="320">
        <f>IF(A1123=A1122,1,0)</f>
        <v>1</v>
      </c>
      <c r="J1123" s="320">
        <f>IF(I1123=0,-INT(J1122-1),J1122)</f>
      </c>
    </row>
    <row r="1124" spans="1:10" ht="12.75">
      <c r="A1124" s="318" t="s">
        <v>1703</v>
      </c>
      <c r="B1124" s="318" t="s">
        <v>4924</v>
      </c>
      <c r="C1124" s="318" t="s">
        <v>4925</v>
      </c>
      <c r="E1124" s="318" t="s">
        <v>362</v>
      </c>
      <c r="F1124" s="320">
        <f>VLOOKUP(E1124,RUOLO!$A$1:$B$6,2,FALSE)</f>
        <v>0</v>
      </c>
      <c r="G1124" s="318" t="s">
        <v>3056</v>
      </c>
      <c r="I1124" s="320">
        <f>IF(A1124=A1123,1,0)</f>
        <v>1</v>
      </c>
      <c r="J1124" s="320">
        <f>IF(I1124=0,-INT(J1123-1),J1123)</f>
      </c>
    </row>
    <row r="1125" spans="1:10" ht="12.75">
      <c r="A1125" s="318" t="s">
        <v>1703</v>
      </c>
      <c r="B1125" s="318" t="s">
        <v>4926</v>
      </c>
      <c r="C1125" s="318" t="s">
        <v>4927</v>
      </c>
      <c r="E1125" s="318" t="s">
        <v>362</v>
      </c>
      <c r="F1125" s="320">
        <f>VLOOKUP(E1125,RUOLO!$A$1:$B$6,2,FALSE)</f>
        <v>0</v>
      </c>
      <c r="G1125" s="318" t="s">
        <v>3056</v>
      </c>
      <c r="I1125" s="320">
        <f>IF(A1125=A1124,1,0)</f>
        <v>1</v>
      </c>
      <c r="J1125" s="320">
        <f>IF(I1125=0,-INT(J1124-1),J1124)</f>
      </c>
    </row>
    <row r="1126" spans="1:10" ht="12.75">
      <c r="A1126" s="318" t="s">
        <v>1703</v>
      </c>
      <c r="B1126" s="318" t="s">
        <v>4928</v>
      </c>
      <c r="C1126" s="318" t="s">
        <v>4929</v>
      </c>
      <c r="E1126" s="318" t="s">
        <v>362</v>
      </c>
      <c r="F1126" s="320">
        <f>VLOOKUP(E1126,RUOLO!$A$1:$B$6,2,FALSE)</f>
        <v>0</v>
      </c>
      <c r="G1126" s="318" t="s">
        <v>3051</v>
      </c>
      <c r="H1126" s="318" t="s">
        <v>3056</v>
      </c>
      <c r="I1126" s="320">
        <f>IF(A1126=A1125,1,0)</f>
        <v>1</v>
      </c>
      <c r="J1126" s="320">
        <f>IF(I1126=0,-INT(J1125-1),J1125)</f>
      </c>
    </row>
    <row r="1127" spans="1:10" ht="12.75">
      <c r="A1127" s="318" t="s">
        <v>1703</v>
      </c>
      <c r="B1127" s="318" t="s">
        <v>4130</v>
      </c>
      <c r="C1127" s="318" t="s">
        <v>4930</v>
      </c>
      <c r="E1127" s="318" t="s">
        <v>362</v>
      </c>
      <c r="F1127" s="320">
        <f>VLOOKUP(E1127,RUOLO!$A$1:$B$6,2,FALSE)</f>
        <v>0</v>
      </c>
      <c r="G1127" s="318" t="s">
        <v>3051</v>
      </c>
      <c r="H1127" s="318" t="s">
        <v>3056</v>
      </c>
      <c r="I1127" s="320">
        <f>IF(A1127=A1126,1,0)</f>
        <v>1</v>
      </c>
      <c r="J1127" s="320">
        <f>IF(I1127=0,-INT(J1126-1),J1126)</f>
      </c>
    </row>
    <row r="1128" spans="1:10" ht="12.75">
      <c r="A1128" s="318" t="s">
        <v>1703</v>
      </c>
      <c r="B1128" s="318" t="s">
        <v>4931</v>
      </c>
      <c r="C1128" s="318" t="s">
        <v>4932</v>
      </c>
      <c r="E1128" s="318" t="s">
        <v>362</v>
      </c>
      <c r="F1128" s="320">
        <f>VLOOKUP(E1128,RUOLO!$A$1:$B$6,2,FALSE)</f>
        <v>0</v>
      </c>
      <c r="G1128" s="318" t="s">
        <v>3051</v>
      </c>
      <c r="H1128" s="318" t="s">
        <v>3056</v>
      </c>
      <c r="I1128" s="320">
        <f>IF(A1128=A1127,1,0)</f>
        <v>1</v>
      </c>
      <c r="J1128" s="320">
        <f>IF(I1128=0,-INT(J1127-1),J1127)</f>
      </c>
    </row>
    <row r="1129" spans="1:10" ht="12.75">
      <c r="A1129" s="318" t="s">
        <v>1703</v>
      </c>
      <c r="B1129" s="318" t="s">
        <v>4340</v>
      </c>
      <c r="C1129" s="318" t="s">
        <v>4933</v>
      </c>
      <c r="E1129" s="318" t="s">
        <v>362</v>
      </c>
      <c r="F1129" s="320">
        <f>VLOOKUP(E1129,RUOLO!$A$1:$B$6,2,FALSE)</f>
        <v>0</v>
      </c>
      <c r="G1129" s="318" t="s">
        <v>3051</v>
      </c>
      <c r="H1129" s="318" t="s">
        <v>3056</v>
      </c>
      <c r="I1129" s="320">
        <f>IF(A1129=A1128,1,0)</f>
        <v>1</v>
      </c>
      <c r="J1129" s="320">
        <f>IF(I1129=0,-INT(J1128-1),J1128)</f>
      </c>
    </row>
    <row r="1130" spans="1:10" ht="12.75">
      <c r="A1130" s="318" t="s">
        <v>1703</v>
      </c>
      <c r="B1130" s="318" t="s">
        <v>4220</v>
      </c>
      <c r="C1130" s="318" t="s">
        <v>4221</v>
      </c>
      <c r="E1130" s="318" t="s">
        <v>362</v>
      </c>
      <c r="F1130" s="320">
        <f>VLOOKUP(E1130,RUOLO!$A$1:$B$6,2,FALSE)</f>
        <v>0</v>
      </c>
      <c r="G1130" s="318" t="s">
        <v>3051</v>
      </c>
      <c r="H1130" s="318" t="s">
        <v>3056</v>
      </c>
      <c r="I1130" s="320">
        <f>IF(A1130=A1129,1,0)</f>
        <v>1</v>
      </c>
      <c r="J1130" s="320">
        <f>IF(I1130=0,-INT(J1129-1),J1129)</f>
      </c>
    </row>
    <row r="1131" spans="1:10" ht="12.75">
      <c r="A1131" s="318" t="s">
        <v>1703</v>
      </c>
      <c r="B1131" s="318" t="s">
        <v>4862</v>
      </c>
      <c r="C1131" s="318" t="s">
        <v>4898</v>
      </c>
      <c r="E1131" s="318" t="s">
        <v>362</v>
      </c>
      <c r="F1131" s="320">
        <f>VLOOKUP(E1131,RUOLO!$A$1:$B$6,2,FALSE)</f>
        <v>0</v>
      </c>
      <c r="G1131" s="318" t="s">
        <v>3051</v>
      </c>
      <c r="H1131" s="318" t="s">
        <v>3056</v>
      </c>
      <c r="I1131" s="320">
        <f>IF(A1131=A1130,1,0)</f>
        <v>1</v>
      </c>
      <c r="J1131" s="320">
        <f>IF(I1131=0,-INT(J1130-1),J1130)</f>
      </c>
    </row>
    <row r="1132" spans="1:10" ht="12.75">
      <c r="A1132" s="318" t="s">
        <v>1703</v>
      </c>
      <c r="B1132" s="318" t="s">
        <v>4934</v>
      </c>
      <c r="C1132" s="318" t="s">
        <v>4935</v>
      </c>
      <c r="E1132" s="318" t="s">
        <v>362</v>
      </c>
      <c r="F1132" s="320">
        <f>VLOOKUP(E1132,RUOLO!$A$1:$B$6,2,FALSE)</f>
        <v>0</v>
      </c>
      <c r="G1132" s="318" t="s">
        <v>3051</v>
      </c>
      <c r="H1132" s="318" t="s">
        <v>3056</v>
      </c>
      <c r="I1132" s="320">
        <f>IF(A1132=A1131,1,0)</f>
        <v>1</v>
      </c>
      <c r="J1132" s="320">
        <f>IF(I1132=0,-INT(J1131-1),J1131)</f>
      </c>
    </row>
    <row r="1133" spans="1:10" ht="12.75">
      <c r="A1133" s="318" t="s">
        <v>1703</v>
      </c>
      <c r="B1133" s="318" t="s">
        <v>3161</v>
      </c>
      <c r="C1133" s="318" t="s">
        <v>4219</v>
      </c>
      <c r="E1133" s="318" t="s">
        <v>362</v>
      </c>
      <c r="F1133" s="320">
        <f>VLOOKUP(E1133,RUOLO!$A$1:$B$6,2,FALSE)</f>
        <v>0</v>
      </c>
      <c r="G1133" s="318" t="s">
        <v>3051</v>
      </c>
      <c r="H1133" s="318" t="s">
        <v>3056</v>
      </c>
      <c r="I1133" s="320">
        <f>IF(A1133=A1132,1,0)</f>
        <v>1</v>
      </c>
      <c r="J1133" s="320">
        <f>IF(I1133=0,-INT(J1132-1),J1132)</f>
      </c>
    </row>
    <row r="1134" spans="1:10" ht="12.75">
      <c r="A1134" s="318" t="s">
        <v>1703</v>
      </c>
      <c r="B1134" s="318" t="s">
        <v>3159</v>
      </c>
      <c r="C1134" s="318" t="s">
        <v>4121</v>
      </c>
      <c r="E1134" s="318" t="s">
        <v>362</v>
      </c>
      <c r="F1134" s="320">
        <f>VLOOKUP(E1134,RUOLO!$A$1:$B$6,2,FALSE)</f>
        <v>0</v>
      </c>
      <c r="G1134" s="318" t="s">
        <v>3051</v>
      </c>
      <c r="H1134" s="318" t="s">
        <v>3056</v>
      </c>
      <c r="I1134" s="320">
        <f>IF(A1134=A1133,1,0)</f>
        <v>1</v>
      </c>
      <c r="J1134" s="320">
        <f>IF(I1134=0,-INT(J1133-1),J1133)</f>
      </c>
    </row>
    <row r="1135" spans="1:10" ht="12.75">
      <c r="A1135" s="318" t="s">
        <v>1703</v>
      </c>
      <c r="B1135" s="318" t="s">
        <v>3189</v>
      </c>
      <c r="C1135" s="318" t="s">
        <v>4856</v>
      </c>
      <c r="E1135" s="318" t="s">
        <v>362</v>
      </c>
      <c r="F1135" s="320">
        <f>VLOOKUP(E1135,RUOLO!$A$1:$B$6,2,FALSE)</f>
        <v>0</v>
      </c>
      <c r="G1135" s="318" t="s">
        <v>3051</v>
      </c>
      <c r="H1135" s="318" t="s">
        <v>3056</v>
      </c>
      <c r="I1135" s="320">
        <f>IF(A1135=A1134,1,0)</f>
        <v>1</v>
      </c>
      <c r="J1135" s="320">
        <f>IF(I1135=0,-INT(J1134-1),J1134)</f>
      </c>
    </row>
    <row r="1136" spans="1:10" ht="12.75">
      <c r="A1136" s="318" t="s">
        <v>1703</v>
      </c>
      <c r="B1136" s="318" t="s">
        <v>3143</v>
      </c>
      <c r="C1136" s="318" t="s">
        <v>3144</v>
      </c>
      <c r="E1136" s="318" t="s">
        <v>362</v>
      </c>
      <c r="F1136" s="320">
        <f>VLOOKUP(E1136,RUOLO!$A$1:$B$6,2,FALSE)</f>
        <v>0</v>
      </c>
      <c r="G1136" s="318" t="s">
        <v>3051</v>
      </c>
      <c r="H1136" s="318" t="s">
        <v>3056</v>
      </c>
      <c r="I1136" s="320">
        <f>IF(A1136=A1135,1,0)</f>
        <v>1</v>
      </c>
      <c r="J1136" s="320">
        <f>IF(I1136=0,-INT(J1135-1),J1135)</f>
      </c>
    </row>
    <row r="1137" spans="1:10" ht="12.75">
      <c r="A1137" s="318" t="s">
        <v>1703</v>
      </c>
      <c r="B1137" s="318" t="s">
        <v>4936</v>
      </c>
      <c r="C1137" s="318" t="s">
        <v>4937</v>
      </c>
      <c r="E1137" s="318" t="s">
        <v>362</v>
      </c>
      <c r="F1137" s="320">
        <f>VLOOKUP(E1137,RUOLO!$A$1:$B$6,2,FALSE)</f>
        <v>0</v>
      </c>
      <c r="G1137" s="318" t="s">
        <v>3056</v>
      </c>
      <c r="I1137" s="320">
        <f>IF(A1137=A1136,1,0)</f>
        <v>1</v>
      </c>
      <c r="J1137" s="320">
        <f>IF(I1137=0,-INT(J1136-1),J1136)</f>
      </c>
    </row>
    <row r="1138" spans="1:10" ht="12.75">
      <c r="A1138" s="318" t="s">
        <v>1703</v>
      </c>
      <c r="B1138" s="318" t="s">
        <v>4334</v>
      </c>
      <c r="C1138" s="318" t="s">
        <v>4938</v>
      </c>
      <c r="E1138" s="318" t="s">
        <v>362</v>
      </c>
      <c r="F1138" s="320">
        <f>VLOOKUP(E1138,RUOLO!$A$1:$B$6,2,FALSE)</f>
        <v>0</v>
      </c>
      <c r="G1138" s="318" t="s">
        <v>3051</v>
      </c>
      <c r="H1138" s="318" t="s">
        <v>3056</v>
      </c>
      <c r="I1138" s="320">
        <f>IF(A1138=A1137,1,0)</f>
        <v>1</v>
      </c>
      <c r="J1138" s="320">
        <f>IF(I1138=0,-INT(J1137-1),J1137)</f>
      </c>
    </row>
    <row r="1139" spans="1:10" ht="12.75">
      <c r="A1139" s="318" t="s">
        <v>1703</v>
      </c>
      <c r="B1139" s="318" t="s">
        <v>4939</v>
      </c>
      <c r="C1139" s="318" t="s">
        <v>4940</v>
      </c>
      <c r="E1139" s="318" t="s">
        <v>362</v>
      </c>
      <c r="F1139" s="320">
        <f>VLOOKUP(E1139,RUOLO!$A$1:$B$6,2,FALSE)</f>
        <v>0</v>
      </c>
      <c r="G1139" s="318" t="s">
        <v>3051</v>
      </c>
      <c r="H1139" s="318" t="s">
        <v>3056</v>
      </c>
      <c r="I1139" s="320">
        <f>IF(A1139=A1138,1,0)</f>
        <v>1</v>
      </c>
      <c r="J1139" s="320">
        <f>IF(I1139=0,-INT(J1138-1),J1138)</f>
      </c>
    </row>
    <row r="1140" spans="1:10" ht="12.75">
      <c r="A1140" s="318" t="s">
        <v>1708</v>
      </c>
      <c r="B1140" s="318" t="s">
        <v>4004</v>
      </c>
      <c r="C1140" s="318" t="s">
        <v>4941</v>
      </c>
      <c r="E1140" s="318" t="s">
        <v>362</v>
      </c>
      <c r="F1140" s="320">
        <f>VLOOKUP(E1140,RUOLO!$A$1:$B$6,2,FALSE)</f>
        <v>0</v>
      </c>
      <c r="G1140" s="318" t="s">
        <v>3051</v>
      </c>
      <c r="H1140" s="318" t="s">
        <v>3051</v>
      </c>
      <c r="I1140" s="320">
        <f>IF(A1140=A1139,1,0)</f>
        <v>0</v>
      </c>
      <c r="J1140" s="320">
        <f>IF(I1140=0,-INT(J1139-1),J1139)</f>
        <v>0</v>
      </c>
    </row>
    <row r="1141" spans="1:10" ht="12.75">
      <c r="A1141" s="318" t="s">
        <v>1708</v>
      </c>
      <c r="B1141" s="318" t="s">
        <v>3145</v>
      </c>
      <c r="C1141" s="318" t="s">
        <v>3146</v>
      </c>
      <c r="E1141" s="318" t="s">
        <v>362</v>
      </c>
      <c r="F1141" s="320">
        <f>VLOOKUP(E1141,RUOLO!$A$1:$B$6,2,FALSE)</f>
        <v>0</v>
      </c>
      <c r="G1141" s="318" t="s">
        <v>3051</v>
      </c>
      <c r="H1141" s="318" t="s">
        <v>3056</v>
      </c>
      <c r="I1141" s="320">
        <f>IF(A1141=A1140,1,0)</f>
        <v>1</v>
      </c>
      <c r="J1141" s="320">
        <f>IF(I1141=0,-INT(J1140-1),J1140)</f>
      </c>
    </row>
    <row r="1142" spans="1:10" ht="12.75">
      <c r="A1142" s="318" t="s">
        <v>1708</v>
      </c>
      <c r="B1142" s="318" t="s">
        <v>4942</v>
      </c>
      <c r="C1142" s="318" t="s">
        <v>4943</v>
      </c>
      <c r="E1142" s="318" t="s">
        <v>362</v>
      </c>
      <c r="F1142" s="320">
        <f>VLOOKUP(E1142,RUOLO!$A$1:$B$6,2,FALSE)</f>
        <v>0</v>
      </c>
      <c r="G1142" s="318" t="s">
        <v>3051</v>
      </c>
      <c r="H1142" s="318" t="s">
        <v>3056</v>
      </c>
      <c r="I1142" s="320">
        <f>IF(A1142=A1141,1,0)</f>
        <v>1</v>
      </c>
      <c r="J1142" s="320">
        <f>IF(I1142=0,-INT(J1141-1),J1141)</f>
      </c>
    </row>
    <row r="1143" spans="1:10" ht="12.75">
      <c r="A1143" s="318" t="s">
        <v>1708</v>
      </c>
      <c r="B1143" s="318" t="s">
        <v>3132</v>
      </c>
      <c r="C1143" s="318" t="s">
        <v>4148</v>
      </c>
      <c r="E1143" s="318" t="s">
        <v>362</v>
      </c>
      <c r="F1143" s="320">
        <f>VLOOKUP(E1143,RUOLO!$A$1:$B$6,2,FALSE)</f>
        <v>0</v>
      </c>
      <c r="G1143" s="318" t="s">
        <v>3051</v>
      </c>
      <c r="H1143" s="318" t="s">
        <v>3056</v>
      </c>
      <c r="I1143" s="320">
        <f>IF(A1143=A1142,1,0)</f>
        <v>1</v>
      </c>
      <c r="J1143" s="320">
        <f>IF(I1143=0,-INT(J1142-1),J1142)</f>
      </c>
    </row>
    <row r="1144" spans="1:10" ht="12.75">
      <c r="A1144" s="318" t="s">
        <v>1708</v>
      </c>
      <c r="B1144" s="318" t="s">
        <v>3143</v>
      </c>
      <c r="C1144" s="318" t="s">
        <v>3144</v>
      </c>
      <c r="E1144" s="318" t="s">
        <v>362</v>
      </c>
      <c r="F1144" s="320">
        <f>VLOOKUP(E1144,RUOLO!$A$1:$B$6,2,FALSE)</f>
        <v>0</v>
      </c>
      <c r="G1144" s="318" t="s">
        <v>3051</v>
      </c>
      <c r="H1144" s="318" t="s">
        <v>3056</v>
      </c>
      <c r="I1144" s="320">
        <f>IF(A1144=A1143,1,0)</f>
        <v>1</v>
      </c>
      <c r="J1144" s="320">
        <f>IF(I1144=0,-INT(J1143-1),J1143)</f>
      </c>
    </row>
    <row r="1145" spans="1:10" ht="12.75">
      <c r="A1145" s="318" t="s">
        <v>1708</v>
      </c>
      <c r="B1145" s="318" t="s">
        <v>4046</v>
      </c>
      <c r="C1145" s="318" t="s">
        <v>4944</v>
      </c>
      <c r="E1145" s="318" t="s">
        <v>362</v>
      </c>
      <c r="F1145" s="320">
        <f>VLOOKUP(E1145,RUOLO!$A$1:$B$6,2,FALSE)</f>
        <v>0</v>
      </c>
      <c r="G1145" s="318" t="s">
        <v>3051</v>
      </c>
      <c r="H1145" s="318" t="s">
        <v>3056</v>
      </c>
      <c r="I1145" s="320">
        <f>IF(A1145=A1144,1,0)</f>
        <v>1</v>
      </c>
      <c r="J1145" s="320">
        <f>IF(I1145=0,-INT(J1144-1),J1144)</f>
      </c>
    </row>
    <row r="1146" spans="1:10" ht="12.75">
      <c r="A1146" s="318" t="s">
        <v>1713</v>
      </c>
      <c r="B1146" s="318" t="s">
        <v>3116</v>
      </c>
      <c r="C1146" s="318" t="s">
        <v>3117</v>
      </c>
      <c r="D1146" s="319" t="s">
        <v>4945</v>
      </c>
      <c r="E1146" s="318" t="s">
        <v>3050</v>
      </c>
      <c r="F1146" s="320" t="str">
        <f>VLOOKUP(E1146,RUOLO!$A$1:$B$6,2,FALSE)</f>
        <v>02-MANDATARIA</v>
      </c>
      <c r="G1146" s="318" t="s">
        <v>3051</v>
      </c>
      <c r="H1146" s="318" t="s">
        <v>3051</v>
      </c>
      <c r="I1146" s="320">
        <f>IF(A1146=A1145,1,0)</f>
        <v>0</v>
      </c>
      <c r="J1146" s="320">
        <f>IF(I1146=0,-INT(J1145-1),J1145)</f>
        <v>1</v>
      </c>
    </row>
    <row r="1147" spans="1:10" ht="12.75">
      <c r="A1147" s="318" t="s">
        <v>1713</v>
      </c>
      <c r="B1147" s="318" t="s">
        <v>4946</v>
      </c>
      <c r="C1147" s="318" t="s">
        <v>4947</v>
      </c>
      <c r="D1147" s="319" t="s">
        <v>4945</v>
      </c>
      <c r="E1147" s="318" t="s">
        <v>3049</v>
      </c>
      <c r="F1147" s="320" t="str">
        <f>VLOOKUP(E1147,RUOLO!$A$1:$B$6,2,FALSE)</f>
        <v>01-MANDANTE</v>
      </c>
      <c r="G1147" s="318" t="s">
        <v>3051</v>
      </c>
      <c r="H1147" s="318" t="s">
        <v>3051</v>
      </c>
      <c r="I1147" s="320">
        <f>IF(A1147=A1146,1,0)</f>
        <v>1</v>
      </c>
      <c r="J1147" s="320">
        <f>IF(I1147=0,-INT(J1146-1),J1146)</f>
      </c>
    </row>
    <row r="1148" spans="1:10" ht="12.75">
      <c r="A1148" s="318" t="s">
        <v>1713</v>
      </c>
      <c r="B1148" s="318" t="s">
        <v>4842</v>
      </c>
      <c r="C1148" s="318" t="s">
        <v>4948</v>
      </c>
      <c r="D1148" s="319" t="s">
        <v>4945</v>
      </c>
      <c r="E1148" s="318" t="s">
        <v>3049</v>
      </c>
      <c r="F1148" s="320" t="str">
        <f>VLOOKUP(E1148,RUOLO!$A$1:$B$6,2,FALSE)</f>
        <v>01-MANDANTE</v>
      </c>
      <c r="G1148" s="318" t="s">
        <v>3051</v>
      </c>
      <c r="H1148" s="318" t="s">
        <v>3051</v>
      </c>
      <c r="I1148" s="320">
        <f>IF(A1148=A1147,1,0)</f>
        <v>1</v>
      </c>
      <c r="J1148" s="320">
        <f>IF(I1148=0,-INT(J1147-1),J1147)</f>
      </c>
    </row>
    <row r="1149" spans="1:10" ht="12.75">
      <c r="A1149" s="318" t="s">
        <v>1717</v>
      </c>
      <c r="B1149" s="318" t="s">
        <v>4949</v>
      </c>
      <c r="C1149" s="318" t="s">
        <v>4950</v>
      </c>
      <c r="D1149" s="319" t="s">
        <v>4951</v>
      </c>
      <c r="E1149" s="318" t="s">
        <v>3050</v>
      </c>
      <c r="F1149" s="320" t="str">
        <f>VLOOKUP(E1149,RUOLO!$A$1:$B$6,2,FALSE)</f>
        <v>02-MANDATARIA</v>
      </c>
      <c r="G1149" s="318" t="s">
        <v>3051</v>
      </c>
      <c r="H1149" s="318" t="s">
        <v>3051</v>
      </c>
      <c r="I1149" s="320">
        <f>IF(A1149=A1148,1,0)</f>
        <v>0</v>
      </c>
      <c r="J1149" s="320">
        <f>IF(I1149=0,-INT(J1148-1),J1148)</f>
        <v>0</v>
      </c>
    </row>
    <row r="1150" spans="1:10" ht="12.75">
      <c r="A1150" s="318" t="s">
        <v>1717</v>
      </c>
      <c r="B1150" s="318" t="s">
        <v>4952</v>
      </c>
      <c r="C1150" s="318" t="s">
        <v>4953</v>
      </c>
      <c r="D1150" s="319" t="s">
        <v>4951</v>
      </c>
      <c r="E1150" s="318" t="s">
        <v>3049</v>
      </c>
      <c r="F1150" s="320" t="str">
        <f>VLOOKUP(E1150,RUOLO!$A$1:$B$6,2,FALSE)</f>
        <v>01-MANDANTE</v>
      </c>
      <c r="G1150" s="318" t="s">
        <v>3051</v>
      </c>
      <c r="H1150" s="318" t="s">
        <v>3051</v>
      </c>
      <c r="I1150" s="320">
        <f>IF(A1150=A1149,1,0)</f>
        <v>1</v>
      </c>
      <c r="J1150" s="320">
        <f>IF(I1150=0,-INT(J1149-1),J1149)</f>
      </c>
    </row>
    <row r="1151" spans="1:10" ht="12.75">
      <c r="A1151" s="318" t="s">
        <v>1723</v>
      </c>
      <c r="B1151" s="318" t="s">
        <v>4954</v>
      </c>
      <c r="C1151" s="318" t="s">
        <v>4955</v>
      </c>
      <c r="E1151" s="318" t="s">
        <v>362</v>
      </c>
      <c r="F1151" s="320">
        <f>VLOOKUP(E1151,RUOLO!$A$1:$B$6,2,FALSE)</f>
        <v>0</v>
      </c>
      <c r="G1151" s="318" t="s">
        <v>3051</v>
      </c>
      <c r="H1151" s="318" t="s">
        <v>3051</v>
      </c>
      <c r="I1151" s="320">
        <f>IF(A1151=A1150,1,0)</f>
        <v>0</v>
      </c>
      <c r="J1151" s="320">
        <f>IF(I1151=0,-INT(J1150-1),J1150)</f>
        <v>1</v>
      </c>
    </row>
    <row r="1152" spans="1:10" ht="12.75">
      <c r="A1152" s="318" t="s">
        <v>1723</v>
      </c>
      <c r="B1152" s="318" t="s">
        <v>3254</v>
      </c>
      <c r="C1152" s="318" t="s">
        <v>4956</v>
      </c>
      <c r="E1152" s="318" t="s">
        <v>362</v>
      </c>
      <c r="F1152" s="320">
        <f>VLOOKUP(E1152,RUOLO!$A$1:$B$6,2,FALSE)</f>
        <v>0</v>
      </c>
      <c r="G1152" s="318" t="s">
        <v>3051</v>
      </c>
      <c r="H1152" s="318" t="s">
        <v>3056</v>
      </c>
      <c r="I1152" s="320">
        <f>IF(A1152=A1151,1,0)</f>
        <v>1</v>
      </c>
      <c r="J1152" s="320">
        <f>IF(I1152=0,-INT(J1151-1),J1151)</f>
      </c>
    </row>
    <row r="1153" spans="1:10" ht="12.75">
      <c r="A1153" s="318" t="s">
        <v>1723</v>
      </c>
      <c r="B1153" s="318" t="s">
        <v>3366</v>
      </c>
      <c r="C1153" s="318" t="s">
        <v>4957</v>
      </c>
      <c r="E1153" s="318" t="s">
        <v>362</v>
      </c>
      <c r="F1153" s="320">
        <f>VLOOKUP(E1153,RUOLO!$A$1:$B$6,2,FALSE)</f>
        <v>0</v>
      </c>
      <c r="G1153" s="318" t="s">
        <v>3051</v>
      </c>
      <c r="H1153" s="318" t="s">
        <v>3056</v>
      </c>
      <c r="I1153" s="320">
        <f>IF(A1153=A1152,1,0)</f>
        <v>1</v>
      </c>
      <c r="J1153" s="320">
        <f>IF(I1153=0,-INT(J1152-1),J1152)</f>
      </c>
    </row>
    <row r="1154" spans="1:10" ht="12.75">
      <c r="A1154" s="318" t="s">
        <v>1723</v>
      </c>
      <c r="B1154" s="318" t="s">
        <v>3459</v>
      </c>
      <c r="C1154" s="318" t="s">
        <v>4958</v>
      </c>
      <c r="E1154" s="318" t="s">
        <v>362</v>
      </c>
      <c r="F1154" s="320">
        <f>VLOOKUP(E1154,RUOLO!$A$1:$B$6,2,FALSE)</f>
        <v>0</v>
      </c>
      <c r="G1154" s="318" t="s">
        <v>3051</v>
      </c>
      <c r="H1154" s="318" t="s">
        <v>3056</v>
      </c>
      <c r="I1154" s="320">
        <f>IF(A1154=A1153,1,0)</f>
        <v>1</v>
      </c>
      <c r="J1154" s="320">
        <f>IF(I1154=0,-INT(J1153-1),J1153)</f>
      </c>
    </row>
    <row r="1155" spans="1:10" ht="12.75">
      <c r="A1155" s="318" t="s">
        <v>1723</v>
      </c>
      <c r="B1155" s="318" t="s">
        <v>4959</v>
      </c>
      <c r="C1155" s="318" t="s">
        <v>4960</v>
      </c>
      <c r="E1155" s="318" t="s">
        <v>362</v>
      </c>
      <c r="F1155" s="320">
        <f>VLOOKUP(E1155,RUOLO!$A$1:$B$6,2,FALSE)</f>
        <v>0</v>
      </c>
      <c r="G1155" s="318" t="s">
        <v>3051</v>
      </c>
      <c r="H1155" s="318" t="s">
        <v>3056</v>
      </c>
      <c r="I1155" s="320">
        <f>IF(A1155=A1154,1,0)</f>
        <v>1</v>
      </c>
      <c r="J1155" s="320">
        <f>IF(I1155=0,-INT(J1154-1),J1154)</f>
      </c>
    </row>
    <row r="1156" spans="1:10" ht="12.75">
      <c r="A1156" s="318" t="s">
        <v>1723</v>
      </c>
      <c r="B1156" s="318" t="s">
        <v>3604</v>
      </c>
      <c r="C1156" s="318" t="s">
        <v>4961</v>
      </c>
      <c r="E1156" s="318" t="s">
        <v>362</v>
      </c>
      <c r="F1156" s="320">
        <f>VLOOKUP(E1156,RUOLO!$A$1:$B$6,2,FALSE)</f>
        <v>0</v>
      </c>
      <c r="G1156" s="318" t="s">
        <v>3051</v>
      </c>
      <c r="H1156" s="318" t="s">
        <v>3056</v>
      </c>
      <c r="I1156" s="320">
        <f>IF(A1156=A1155,1,0)</f>
        <v>1</v>
      </c>
      <c r="J1156" s="320">
        <f>IF(I1156=0,-INT(J1155-1),J1155)</f>
      </c>
    </row>
    <row r="1157" spans="1:10" ht="12.75">
      <c r="A1157" s="318" t="s">
        <v>1723</v>
      </c>
      <c r="B1157" s="318" t="s">
        <v>3163</v>
      </c>
      <c r="C1157" s="318" t="s">
        <v>4962</v>
      </c>
      <c r="E1157" s="318" t="s">
        <v>362</v>
      </c>
      <c r="F1157" s="320">
        <f>VLOOKUP(E1157,RUOLO!$A$1:$B$6,2,FALSE)</f>
        <v>0</v>
      </c>
      <c r="G1157" s="318" t="s">
        <v>3051</v>
      </c>
      <c r="H1157" s="318" t="s">
        <v>3056</v>
      </c>
      <c r="I1157" s="320">
        <f>IF(A1157=A1156,1,0)</f>
        <v>1</v>
      </c>
      <c r="J1157" s="320">
        <f>IF(I1157=0,-INT(J1156-1),J1156)</f>
      </c>
    </row>
    <row r="1158" spans="1:10" ht="12.75">
      <c r="A1158" s="318" t="s">
        <v>1723</v>
      </c>
      <c r="B1158" s="318" t="s">
        <v>3583</v>
      </c>
      <c r="C1158" s="318" t="s">
        <v>4963</v>
      </c>
      <c r="E1158" s="318" t="s">
        <v>362</v>
      </c>
      <c r="F1158" s="320">
        <f>VLOOKUP(E1158,RUOLO!$A$1:$B$6,2,FALSE)</f>
        <v>0</v>
      </c>
      <c r="G1158" s="318" t="s">
        <v>3051</v>
      </c>
      <c r="H1158" s="318" t="s">
        <v>3056</v>
      </c>
      <c r="I1158" s="320">
        <f>IF(A1158=A1157,1,0)</f>
        <v>1</v>
      </c>
      <c r="J1158" s="320">
        <f>IF(I1158=0,-INT(J1157-1),J1157)</f>
      </c>
    </row>
    <row r="1159" spans="1:10" ht="12.75">
      <c r="A1159" s="318" t="s">
        <v>1723</v>
      </c>
      <c r="B1159" s="318" t="s">
        <v>3729</v>
      </c>
      <c r="C1159" s="318" t="s">
        <v>4964</v>
      </c>
      <c r="E1159" s="318" t="s">
        <v>362</v>
      </c>
      <c r="F1159" s="320">
        <f>VLOOKUP(E1159,RUOLO!$A$1:$B$6,2,FALSE)</f>
        <v>0</v>
      </c>
      <c r="G1159" s="318" t="s">
        <v>3051</v>
      </c>
      <c r="H1159" s="318" t="s">
        <v>3056</v>
      </c>
      <c r="I1159" s="320">
        <f>IF(A1159=A1158,1,0)</f>
        <v>1</v>
      </c>
      <c r="J1159" s="320">
        <f>IF(I1159=0,-INT(J1158-1),J1158)</f>
      </c>
    </row>
    <row r="1160" spans="1:10" ht="12.75">
      <c r="A1160" s="318" t="s">
        <v>1723</v>
      </c>
      <c r="B1160" s="318" t="s">
        <v>3269</v>
      </c>
      <c r="C1160" s="318" t="s">
        <v>4965</v>
      </c>
      <c r="E1160" s="318" t="s">
        <v>362</v>
      </c>
      <c r="F1160" s="320">
        <f>VLOOKUP(E1160,RUOLO!$A$1:$B$6,2,FALSE)</f>
        <v>0</v>
      </c>
      <c r="G1160" s="318" t="s">
        <v>3051</v>
      </c>
      <c r="H1160" s="318" t="s">
        <v>3056</v>
      </c>
      <c r="I1160" s="320">
        <f>IF(A1160=A1159,1,0)</f>
        <v>1</v>
      </c>
      <c r="J1160" s="320">
        <f>IF(I1160=0,-INT(J1159-1),J1159)</f>
      </c>
    </row>
    <row r="1161" spans="1:10" ht="12.75">
      <c r="A1161" s="318" t="s">
        <v>1723</v>
      </c>
      <c r="B1161" s="318" t="s">
        <v>4019</v>
      </c>
      <c r="C1161" s="318" t="s">
        <v>4966</v>
      </c>
      <c r="E1161" s="318" t="s">
        <v>362</v>
      </c>
      <c r="F1161" s="320">
        <f>VLOOKUP(E1161,RUOLO!$A$1:$B$6,2,FALSE)</f>
        <v>0</v>
      </c>
      <c r="G1161" s="318" t="s">
        <v>3051</v>
      </c>
      <c r="H1161" s="318" t="s">
        <v>3056</v>
      </c>
      <c r="I1161" s="320">
        <f>IF(A1161=A1160,1,0)</f>
        <v>1</v>
      </c>
      <c r="J1161" s="320">
        <f>IF(I1161=0,-INT(J1160-1),J1160)</f>
      </c>
    </row>
    <row r="1162" spans="1:10" ht="12.75">
      <c r="A1162" s="318" t="s">
        <v>1723</v>
      </c>
      <c r="B1162" s="318" t="s">
        <v>3261</v>
      </c>
      <c r="C1162" s="318" t="s">
        <v>4967</v>
      </c>
      <c r="E1162" s="318" t="s">
        <v>362</v>
      </c>
      <c r="F1162" s="320">
        <f>VLOOKUP(E1162,RUOLO!$A$1:$B$6,2,FALSE)</f>
        <v>0</v>
      </c>
      <c r="G1162" s="318" t="s">
        <v>3051</v>
      </c>
      <c r="H1162" s="318" t="s">
        <v>3056</v>
      </c>
      <c r="I1162" s="320">
        <f>IF(A1162=A1161,1,0)</f>
        <v>1</v>
      </c>
      <c r="J1162" s="320">
        <f>IF(I1162=0,-INT(J1161-1),J1161)</f>
      </c>
    </row>
    <row r="1163" spans="1:10" ht="12.75">
      <c r="A1163" s="318" t="s">
        <v>1723</v>
      </c>
      <c r="B1163" s="318" t="s">
        <v>4968</v>
      </c>
      <c r="C1163" s="318" t="s">
        <v>4969</v>
      </c>
      <c r="E1163" s="318" t="s">
        <v>362</v>
      </c>
      <c r="F1163" s="320">
        <f>VLOOKUP(E1163,RUOLO!$A$1:$B$6,2,FALSE)</f>
        <v>0</v>
      </c>
      <c r="G1163" s="318" t="s">
        <v>3051</v>
      </c>
      <c r="H1163" s="318" t="s">
        <v>3056</v>
      </c>
      <c r="I1163" s="320">
        <f>IF(A1163=A1162,1,0)</f>
        <v>1</v>
      </c>
      <c r="J1163" s="320">
        <f>IF(I1163=0,-INT(J1162-1),J1162)</f>
      </c>
    </row>
    <row r="1164" spans="1:10" ht="12.75">
      <c r="A1164" s="318" t="s">
        <v>1723</v>
      </c>
      <c r="B1164" s="318" t="s">
        <v>3790</v>
      </c>
      <c r="C1164" s="318" t="s">
        <v>3791</v>
      </c>
      <c r="E1164" s="318" t="s">
        <v>3102</v>
      </c>
      <c r="F1164" s="320" t="str">
        <f>VLOOKUP(E1164,RUOLO!$A$1:$B$6,2,FALSE)</f>
        <v>04-CAPOGRUPPO</v>
      </c>
      <c r="G1164" s="318" t="s">
        <v>3051</v>
      </c>
      <c r="H1164" s="318" t="s">
        <v>3056</v>
      </c>
      <c r="I1164" s="320">
        <f>IF(A1164=A1163,1,0)</f>
        <v>1</v>
      </c>
      <c r="J1164" s="320">
        <f>IF(I1164=0,-INT(J1163-1),J1163)</f>
      </c>
    </row>
    <row r="1165" spans="1:10" ht="12.75">
      <c r="A1165" s="318" t="s">
        <v>1723</v>
      </c>
      <c r="B1165" s="318" t="s">
        <v>4970</v>
      </c>
      <c r="C1165" s="318" t="s">
        <v>4971</v>
      </c>
      <c r="E1165" s="318" t="s">
        <v>3136</v>
      </c>
      <c r="F1165" s="320" t="str">
        <f>VLOOKUP(E1165,RUOLO!$A$1:$B$6,2,FALSE)</f>
        <v>05-CONSORZIATA</v>
      </c>
      <c r="G1165" s="318" t="s">
        <v>3051</v>
      </c>
      <c r="H1165" s="318" t="s">
        <v>3056</v>
      </c>
      <c r="I1165" s="320">
        <f>IF(A1165=A1164,1,0)</f>
        <v>1</v>
      </c>
      <c r="J1165" s="320">
        <f>IF(I1165=0,-INT(J1164-1),J1164)</f>
      </c>
    </row>
    <row r="1166" spans="1:10" ht="12.75">
      <c r="A1166" s="318" t="s">
        <v>1723</v>
      </c>
      <c r="B1166" s="318" t="s">
        <v>4972</v>
      </c>
      <c r="C1166" s="318" t="s">
        <v>4973</v>
      </c>
      <c r="E1166" s="318" t="s">
        <v>362</v>
      </c>
      <c r="F1166" s="320">
        <f>VLOOKUP(E1166,RUOLO!$A$1:$B$6,2,FALSE)</f>
        <v>0</v>
      </c>
      <c r="G1166" s="318" t="s">
        <v>3051</v>
      </c>
      <c r="H1166" s="318" t="s">
        <v>3056</v>
      </c>
      <c r="I1166" s="320">
        <f>IF(A1166=A1165,1,0)</f>
        <v>1</v>
      </c>
      <c r="J1166" s="320">
        <f>IF(I1166=0,-INT(J1165-1),J1165)</f>
      </c>
    </row>
    <row r="1167" spans="1:10" ht="12.75">
      <c r="A1167" s="318" t="s">
        <v>1723</v>
      </c>
      <c r="B1167" s="318" t="s">
        <v>3615</v>
      </c>
      <c r="C1167" s="318" t="s">
        <v>4974</v>
      </c>
      <c r="E1167" s="318" t="s">
        <v>362</v>
      </c>
      <c r="F1167" s="320">
        <f>VLOOKUP(E1167,RUOLO!$A$1:$B$6,2,FALSE)</f>
        <v>0</v>
      </c>
      <c r="G1167" s="318" t="s">
        <v>3051</v>
      </c>
      <c r="H1167" s="318" t="s">
        <v>3056</v>
      </c>
      <c r="I1167" s="320">
        <f>IF(A1167=A1166,1,0)</f>
        <v>1</v>
      </c>
      <c r="J1167" s="320">
        <f>IF(I1167=0,-INT(J1166-1),J1166)</f>
      </c>
    </row>
    <row r="1168" spans="1:10" ht="12.75">
      <c r="A1168" s="318" t="s">
        <v>1723</v>
      </c>
      <c r="B1168" s="318" t="s">
        <v>3991</v>
      </c>
      <c r="C1168" s="318" t="s">
        <v>4975</v>
      </c>
      <c r="E1168" s="318" t="s">
        <v>362</v>
      </c>
      <c r="F1168" s="320">
        <f>VLOOKUP(E1168,RUOLO!$A$1:$B$6,2,FALSE)</f>
        <v>0</v>
      </c>
      <c r="G1168" s="318" t="s">
        <v>3051</v>
      </c>
      <c r="H1168" s="318" t="s">
        <v>3056</v>
      </c>
      <c r="I1168" s="320">
        <f>IF(A1168=A1167,1,0)</f>
        <v>1</v>
      </c>
      <c r="J1168" s="320">
        <f>IF(I1168=0,-INT(J1167-1),J1167)</f>
      </c>
    </row>
    <row r="1169" spans="1:10" ht="12.75">
      <c r="A1169" s="318" t="s">
        <v>1723</v>
      </c>
      <c r="B1169" s="318" t="s">
        <v>3734</v>
      </c>
      <c r="C1169" s="318" t="s">
        <v>4976</v>
      </c>
      <c r="E1169" s="318" t="s">
        <v>362</v>
      </c>
      <c r="F1169" s="320">
        <f>VLOOKUP(E1169,RUOLO!$A$1:$B$6,2,FALSE)</f>
        <v>0</v>
      </c>
      <c r="G1169" s="318" t="s">
        <v>3051</v>
      </c>
      <c r="H1169" s="318" t="s">
        <v>3056</v>
      </c>
      <c r="I1169" s="320">
        <f>IF(A1169=A1168,1,0)</f>
        <v>1</v>
      </c>
      <c r="J1169" s="320">
        <f>IF(I1169=0,-INT(J1168-1),J1168)</f>
      </c>
    </row>
    <row r="1170" spans="1:10" ht="12.75">
      <c r="A1170" s="318" t="s">
        <v>1723</v>
      </c>
      <c r="B1170" s="318" t="s">
        <v>4977</v>
      </c>
      <c r="C1170" s="318" t="s">
        <v>4978</v>
      </c>
      <c r="E1170" s="318" t="s">
        <v>362</v>
      </c>
      <c r="F1170" s="320">
        <f>VLOOKUP(E1170,RUOLO!$A$1:$B$6,2,FALSE)</f>
        <v>0</v>
      </c>
      <c r="G1170" s="318" t="s">
        <v>3051</v>
      </c>
      <c r="H1170" s="318" t="s">
        <v>3056</v>
      </c>
      <c r="I1170" s="320">
        <f>IF(A1170=A1169,1,0)</f>
        <v>1</v>
      </c>
      <c r="J1170" s="320">
        <f>IF(I1170=0,-INT(J1169-1),J1169)</f>
      </c>
    </row>
    <row r="1171" spans="1:10" ht="12.75">
      <c r="A1171" s="318" t="s">
        <v>1723</v>
      </c>
      <c r="B1171" s="318" t="s">
        <v>3572</v>
      </c>
      <c r="C1171" s="318" t="s">
        <v>4979</v>
      </c>
      <c r="E1171" s="318" t="s">
        <v>362</v>
      </c>
      <c r="F1171" s="320">
        <f>VLOOKUP(E1171,RUOLO!$A$1:$B$6,2,FALSE)</f>
        <v>0</v>
      </c>
      <c r="G1171" s="318" t="s">
        <v>3051</v>
      </c>
      <c r="H1171" s="318" t="s">
        <v>3056</v>
      </c>
      <c r="I1171" s="320">
        <f>IF(A1171=A1170,1,0)</f>
        <v>1</v>
      </c>
      <c r="J1171" s="320">
        <f>IF(I1171=0,-INT(J1170-1),J1170)</f>
      </c>
    </row>
    <row r="1172" spans="1:10" ht="12.75">
      <c r="A1172" s="318" t="s">
        <v>1723</v>
      </c>
      <c r="B1172" s="318" t="s">
        <v>3267</v>
      </c>
      <c r="C1172" s="318" t="s">
        <v>4980</v>
      </c>
      <c r="E1172" s="318" t="s">
        <v>362</v>
      </c>
      <c r="F1172" s="320">
        <f>VLOOKUP(E1172,RUOLO!$A$1:$B$6,2,FALSE)</f>
        <v>0</v>
      </c>
      <c r="G1172" s="318" t="s">
        <v>3051</v>
      </c>
      <c r="H1172" s="318" t="s">
        <v>3056</v>
      </c>
      <c r="I1172" s="320">
        <f>IF(A1172=A1171,1,0)</f>
        <v>1</v>
      </c>
      <c r="J1172" s="320">
        <f>IF(I1172=0,-INT(J1171-1),J1171)</f>
      </c>
    </row>
    <row r="1173" spans="1:10" ht="12.75">
      <c r="A1173" s="318" t="s">
        <v>1723</v>
      </c>
      <c r="B1173" s="318" t="s">
        <v>3520</v>
      </c>
      <c r="C1173" s="318" t="s">
        <v>4981</v>
      </c>
      <c r="E1173" s="318" t="s">
        <v>362</v>
      </c>
      <c r="F1173" s="320">
        <f>VLOOKUP(E1173,RUOLO!$A$1:$B$6,2,FALSE)</f>
        <v>0</v>
      </c>
      <c r="G1173" s="318" t="s">
        <v>3051</v>
      </c>
      <c r="H1173" s="318" t="s">
        <v>3056</v>
      </c>
      <c r="I1173" s="320">
        <f>IF(A1173=A1172,1,0)</f>
        <v>1</v>
      </c>
      <c r="J1173" s="320">
        <f>IF(I1173=0,-INT(J1172-1),J1172)</f>
      </c>
    </row>
    <row r="1174" spans="1:10" ht="12.75">
      <c r="A1174" s="318" t="s">
        <v>1723</v>
      </c>
      <c r="B1174" s="318" t="s">
        <v>4982</v>
      </c>
      <c r="C1174" s="318" t="s">
        <v>4983</v>
      </c>
      <c r="E1174" s="318" t="s">
        <v>362</v>
      </c>
      <c r="F1174" s="320">
        <f>VLOOKUP(E1174,RUOLO!$A$1:$B$6,2,FALSE)</f>
        <v>0</v>
      </c>
      <c r="G1174" s="318" t="s">
        <v>3051</v>
      </c>
      <c r="H1174" s="318" t="s">
        <v>3056</v>
      </c>
      <c r="I1174" s="320">
        <f>IF(A1174=A1173,1,0)</f>
        <v>1</v>
      </c>
      <c r="J1174" s="320">
        <f>IF(I1174=0,-INT(J1173-1),J1173)</f>
      </c>
    </row>
    <row r="1175" spans="1:10" ht="12.75">
      <c r="A1175" s="318" t="s">
        <v>1723</v>
      </c>
      <c r="B1175" s="318" t="s">
        <v>3964</v>
      </c>
      <c r="C1175" s="318" t="s">
        <v>4984</v>
      </c>
      <c r="E1175" s="318" t="s">
        <v>362</v>
      </c>
      <c r="F1175" s="320">
        <f>VLOOKUP(E1175,RUOLO!$A$1:$B$6,2,FALSE)</f>
        <v>0</v>
      </c>
      <c r="G1175" s="318" t="s">
        <v>3051</v>
      </c>
      <c r="H1175" s="318" t="s">
        <v>3056</v>
      </c>
      <c r="I1175" s="320">
        <f>IF(A1175=A1174,1,0)</f>
        <v>1</v>
      </c>
      <c r="J1175" s="320">
        <f>IF(I1175=0,-INT(J1174-1),J1174)</f>
      </c>
    </row>
    <row r="1176" spans="1:10" ht="12.75">
      <c r="A1176" s="318" t="s">
        <v>1723</v>
      </c>
      <c r="B1176" s="318" t="s">
        <v>4985</v>
      </c>
      <c r="C1176" s="318" t="s">
        <v>4986</v>
      </c>
      <c r="E1176" s="318" t="s">
        <v>362</v>
      </c>
      <c r="F1176" s="320">
        <f>VLOOKUP(E1176,RUOLO!$A$1:$B$6,2,FALSE)</f>
        <v>0</v>
      </c>
      <c r="G1176" s="318" t="s">
        <v>3051</v>
      </c>
      <c r="H1176" s="318" t="s">
        <v>3056</v>
      </c>
      <c r="I1176" s="320">
        <f>IF(A1176=A1175,1,0)</f>
        <v>1</v>
      </c>
      <c r="J1176" s="320">
        <f>IF(I1176=0,-INT(J1175-1),J1175)</f>
      </c>
    </row>
    <row r="1177" spans="1:10" ht="12.75">
      <c r="A1177" s="318" t="s">
        <v>1723</v>
      </c>
      <c r="B1177" s="318" t="s">
        <v>4987</v>
      </c>
      <c r="C1177" s="318" t="s">
        <v>4988</v>
      </c>
      <c r="E1177" s="318" t="s">
        <v>362</v>
      </c>
      <c r="F1177" s="320">
        <f>VLOOKUP(E1177,RUOLO!$A$1:$B$6,2,FALSE)</f>
        <v>0</v>
      </c>
      <c r="G1177" s="318" t="s">
        <v>3051</v>
      </c>
      <c r="H1177" s="318" t="s">
        <v>3056</v>
      </c>
      <c r="I1177" s="320">
        <f>IF(A1177=A1176,1,0)</f>
        <v>1</v>
      </c>
      <c r="J1177" s="320">
        <f>IF(I1177=0,-INT(J1176-1),J1176)</f>
      </c>
    </row>
    <row r="1178" spans="1:10" ht="12.75">
      <c r="A1178" s="318" t="s">
        <v>1723</v>
      </c>
      <c r="B1178" s="318" t="s">
        <v>3193</v>
      </c>
      <c r="C1178" s="318" t="s">
        <v>4989</v>
      </c>
      <c r="E1178" s="318" t="s">
        <v>362</v>
      </c>
      <c r="F1178" s="320">
        <f>VLOOKUP(E1178,RUOLO!$A$1:$B$6,2,FALSE)</f>
        <v>0</v>
      </c>
      <c r="G1178" s="318" t="s">
        <v>3051</v>
      </c>
      <c r="H1178" s="318" t="s">
        <v>3056</v>
      </c>
      <c r="I1178" s="320">
        <f>IF(A1178=A1177,1,0)</f>
        <v>1</v>
      </c>
      <c r="J1178" s="320">
        <f>IF(I1178=0,-INT(J1177-1),J1177)</f>
      </c>
    </row>
    <row r="1179" spans="1:10" ht="12.75">
      <c r="A1179" s="318" t="s">
        <v>1723</v>
      </c>
      <c r="B1179" s="318" t="s">
        <v>3170</v>
      </c>
      <c r="C1179" s="318" t="s">
        <v>4990</v>
      </c>
      <c r="E1179" s="318" t="s">
        <v>362</v>
      </c>
      <c r="F1179" s="320">
        <f>VLOOKUP(E1179,RUOLO!$A$1:$B$6,2,FALSE)</f>
        <v>0</v>
      </c>
      <c r="G1179" s="318" t="s">
        <v>3051</v>
      </c>
      <c r="H1179" s="318" t="s">
        <v>3056</v>
      </c>
      <c r="I1179" s="320">
        <f>IF(A1179=A1178,1,0)</f>
        <v>1</v>
      </c>
      <c r="J1179" s="320">
        <f>IF(I1179=0,-INT(J1178-1),J1178)</f>
      </c>
    </row>
    <row r="1180" spans="1:10" ht="12.75">
      <c r="A1180" s="318" t="s">
        <v>1723</v>
      </c>
      <c r="B1180" s="318" t="s">
        <v>3181</v>
      </c>
      <c r="C1180" s="318" t="s">
        <v>4991</v>
      </c>
      <c r="E1180" s="318" t="s">
        <v>362</v>
      </c>
      <c r="F1180" s="320">
        <f>VLOOKUP(E1180,RUOLO!$A$1:$B$6,2,FALSE)</f>
        <v>0</v>
      </c>
      <c r="G1180" s="318" t="s">
        <v>3051</v>
      </c>
      <c r="H1180" s="318" t="s">
        <v>3056</v>
      </c>
      <c r="I1180" s="320">
        <f>IF(A1180=A1179,1,0)</f>
        <v>1</v>
      </c>
      <c r="J1180" s="320">
        <f>IF(I1180=0,-INT(J1179-1),J1179)</f>
      </c>
    </row>
    <row r="1181" spans="1:10" ht="12.75">
      <c r="A1181" s="318" t="s">
        <v>1723</v>
      </c>
      <c r="B1181" s="318" t="s">
        <v>4992</v>
      </c>
      <c r="C1181" s="318" t="s">
        <v>4993</v>
      </c>
      <c r="E1181" s="318" t="s">
        <v>362</v>
      </c>
      <c r="F1181" s="320">
        <f>VLOOKUP(E1181,RUOLO!$A$1:$B$6,2,FALSE)</f>
        <v>0</v>
      </c>
      <c r="G1181" s="318" t="s">
        <v>3051</v>
      </c>
      <c r="H1181" s="318" t="s">
        <v>3056</v>
      </c>
      <c r="I1181" s="320">
        <f>IF(A1181=A1180,1,0)</f>
        <v>1</v>
      </c>
      <c r="J1181" s="320">
        <f>IF(I1181=0,-INT(J1180-1),J1180)</f>
      </c>
    </row>
    <row r="1182" spans="1:10" ht="12.75">
      <c r="A1182" s="318" t="s">
        <v>1723</v>
      </c>
      <c r="B1182" s="318" t="s">
        <v>4994</v>
      </c>
      <c r="C1182" s="318" t="s">
        <v>4995</v>
      </c>
      <c r="E1182" s="318" t="s">
        <v>362</v>
      </c>
      <c r="F1182" s="320">
        <f>VLOOKUP(E1182,RUOLO!$A$1:$B$6,2,FALSE)</f>
        <v>0</v>
      </c>
      <c r="G1182" s="318" t="s">
        <v>3051</v>
      </c>
      <c r="H1182" s="318" t="s">
        <v>3056</v>
      </c>
      <c r="I1182" s="320">
        <f>IF(A1182=A1181,1,0)</f>
        <v>1</v>
      </c>
      <c r="J1182" s="320">
        <f>IF(I1182=0,-INT(J1181-1),J1181)</f>
      </c>
    </row>
    <row r="1183" spans="1:10" ht="12.75">
      <c r="A1183" s="318" t="s">
        <v>1723</v>
      </c>
      <c r="B1183" s="318" t="s">
        <v>4250</v>
      </c>
      <c r="C1183" s="318" t="s">
        <v>4996</v>
      </c>
      <c r="E1183" s="318" t="s">
        <v>362</v>
      </c>
      <c r="F1183" s="320">
        <f>VLOOKUP(E1183,RUOLO!$A$1:$B$6,2,FALSE)</f>
        <v>0</v>
      </c>
      <c r="G1183" s="318" t="s">
        <v>3051</v>
      </c>
      <c r="H1183" s="318" t="s">
        <v>3056</v>
      </c>
      <c r="I1183" s="320">
        <f>IF(A1183=A1182,1,0)</f>
        <v>1</v>
      </c>
      <c r="J1183" s="320">
        <f>IF(I1183=0,-INT(J1182-1),J1182)</f>
      </c>
    </row>
    <row r="1184" spans="1:10" ht="12.75">
      <c r="A1184" s="318" t="s">
        <v>1723</v>
      </c>
      <c r="B1184" s="318" t="s">
        <v>4033</v>
      </c>
      <c r="C1184" s="318" t="s">
        <v>4997</v>
      </c>
      <c r="E1184" s="318" t="s">
        <v>362</v>
      </c>
      <c r="F1184" s="320">
        <f>VLOOKUP(E1184,RUOLO!$A$1:$B$6,2,FALSE)</f>
        <v>0</v>
      </c>
      <c r="G1184" s="318" t="s">
        <v>3051</v>
      </c>
      <c r="H1184" s="318" t="s">
        <v>3056</v>
      </c>
      <c r="I1184" s="320">
        <f>IF(A1184=A1183,1,0)</f>
        <v>1</v>
      </c>
      <c r="J1184" s="320">
        <f>IF(I1184=0,-INT(J1183-1),J1183)</f>
      </c>
    </row>
    <row r="1185" spans="1:10" ht="12.75">
      <c r="A1185" s="318" t="s">
        <v>1723</v>
      </c>
      <c r="B1185" s="318" t="s">
        <v>4998</v>
      </c>
      <c r="C1185" s="318" t="s">
        <v>4999</v>
      </c>
      <c r="E1185" s="318" t="s">
        <v>362</v>
      </c>
      <c r="F1185" s="320">
        <f>VLOOKUP(E1185,RUOLO!$A$1:$B$6,2,FALSE)</f>
        <v>0</v>
      </c>
      <c r="G1185" s="318" t="s">
        <v>3051</v>
      </c>
      <c r="H1185" s="318" t="s">
        <v>3056</v>
      </c>
      <c r="I1185" s="320">
        <f>IF(A1185=A1184,1,0)</f>
        <v>1</v>
      </c>
      <c r="J1185" s="320">
        <f>IF(I1185=0,-INT(J1184-1),J1184)</f>
      </c>
    </row>
    <row r="1186" spans="1:10" ht="12.75">
      <c r="A1186" s="318" t="s">
        <v>1723</v>
      </c>
      <c r="B1186" s="318" t="s">
        <v>4046</v>
      </c>
      <c r="C1186" s="318" t="s">
        <v>5000</v>
      </c>
      <c r="E1186" s="318" t="s">
        <v>362</v>
      </c>
      <c r="F1186" s="320">
        <f>VLOOKUP(E1186,RUOLO!$A$1:$B$6,2,FALSE)</f>
        <v>0</v>
      </c>
      <c r="G1186" s="318" t="s">
        <v>3051</v>
      </c>
      <c r="H1186" s="318" t="s">
        <v>3056</v>
      </c>
      <c r="I1186" s="320">
        <f>IF(A1186=A1185,1,0)</f>
        <v>1</v>
      </c>
      <c r="J1186" s="320">
        <f>IF(I1186=0,-INT(J1185-1),J1185)</f>
      </c>
    </row>
    <row r="1187" spans="1:10" ht="12.75">
      <c r="A1187" s="318" t="s">
        <v>1723</v>
      </c>
      <c r="B1187" s="318" t="s">
        <v>4098</v>
      </c>
      <c r="C1187" s="318" t="s">
        <v>5001</v>
      </c>
      <c r="E1187" s="318" t="s">
        <v>362</v>
      </c>
      <c r="F1187" s="320">
        <f>VLOOKUP(E1187,RUOLO!$A$1:$B$6,2,FALSE)</f>
        <v>0</v>
      </c>
      <c r="G1187" s="318" t="s">
        <v>3051</v>
      </c>
      <c r="H1187" s="318" t="s">
        <v>3056</v>
      </c>
      <c r="I1187" s="320">
        <f>IF(A1187=A1186,1,0)</f>
        <v>1</v>
      </c>
      <c r="J1187" s="320">
        <f>IF(I1187=0,-INT(J1186-1),J1186)</f>
      </c>
    </row>
    <row r="1188" spans="1:10" ht="12.75">
      <c r="A1188" s="318" t="s">
        <v>1723</v>
      </c>
      <c r="B1188" s="318" t="s">
        <v>5002</v>
      </c>
      <c r="C1188" s="318" t="s">
        <v>5003</v>
      </c>
      <c r="E1188" s="318" t="s">
        <v>362</v>
      </c>
      <c r="F1188" s="320">
        <f>VLOOKUP(E1188,RUOLO!$A$1:$B$6,2,FALSE)</f>
        <v>0</v>
      </c>
      <c r="G1188" s="318" t="s">
        <v>3051</v>
      </c>
      <c r="H1188" s="318" t="s">
        <v>3056</v>
      </c>
      <c r="I1188" s="320">
        <f>IF(A1188=A1187,1,0)</f>
        <v>1</v>
      </c>
      <c r="J1188" s="320">
        <f>IF(I1188=0,-INT(J1187-1),J1187)</f>
      </c>
    </row>
    <row r="1189" spans="1:10" ht="12.75">
      <c r="A1189" s="318" t="s">
        <v>1723</v>
      </c>
      <c r="B1189" s="318" t="s">
        <v>3175</v>
      </c>
      <c r="C1189" s="318" t="s">
        <v>5004</v>
      </c>
      <c r="E1189" s="318" t="s">
        <v>362</v>
      </c>
      <c r="F1189" s="320">
        <f>VLOOKUP(E1189,RUOLO!$A$1:$B$6,2,FALSE)</f>
        <v>0</v>
      </c>
      <c r="G1189" s="318" t="s">
        <v>3051</v>
      </c>
      <c r="H1189" s="318" t="s">
        <v>3056</v>
      </c>
      <c r="I1189" s="320">
        <f>IF(A1189=A1188,1,0)</f>
        <v>1</v>
      </c>
      <c r="J1189" s="320">
        <f>IF(I1189=0,-INT(J1188-1),J1188)</f>
      </c>
    </row>
    <row r="1190" spans="1:10" ht="12.75">
      <c r="A1190" s="318" t="s">
        <v>1723</v>
      </c>
      <c r="B1190" s="318" t="s">
        <v>3987</v>
      </c>
      <c r="C1190" s="318" t="s">
        <v>5005</v>
      </c>
      <c r="E1190" s="318" t="s">
        <v>362</v>
      </c>
      <c r="F1190" s="320">
        <f>VLOOKUP(E1190,RUOLO!$A$1:$B$6,2,FALSE)</f>
        <v>0</v>
      </c>
      <c r="G1190" s="318" t="s">
        <v>3051</v>
      </c>
      <c r="H1190" s="318" t="s">
        <v>3056</v>
      </c>
      <c r="I1190" s="320">
        <f>IF(A1190=A1189,1,0)</f>
        <v>1</v>
      </c>
      <c r="J1190" s="320">
        <f>IF(I1190=0,-INT(J1189-1),J1189)</f>
      </c>
    </row>
    <row r="1191" spans="1:10" ht="12.75">
      <c r="A1191" s="318" t="s">
        <v>1723</v>
      </c>
      <c r="B1191" s="318" t="s">
        <v>3677</v>
      </c>
      <c r="C1191" s="318" t="s">
        <v>5006</v>
      </c>
      <c r="E1191" s="318" t="s">
        <v>362</v>
      </c>
      <c r="F1191" s="320">
        <f>VLOOKUP(E1191,RUOLO!$A$1:$B$6,2,FALSE)</f>
        <v>0</v>
      </c>
      <c r="G1191" s="318" t="s">
        <v>3051</v>
      </c>
      <c r="H1191" s="318" t="s">
        <v>3056</v>
      </c>
      <c r="I1191" s="320">
        <f>IF(A1191=A1190,1,0)</f>
        <v>1</v>
      </c>
      <c r="J1191" s="320">
        <f>IF(I1191=0,-INT(J1190-1),J1190)</f>
      </c>
    </row>
    <row r="1192" spans="1:10" ht="12.75">
      <c r="A1192" s="318" t="s">
        <v>1723</v>
      </c>
      <c r="B1192" s="318" t="s">
        <v>3132</v>
      </c>
      <c r="C1192" s="318" t="s">
        <v>5007</v>
      </c>
      <c r="E1192" s="318" t="s">
        <v>3102</v>
      </c>
      <c r="F1192" s="320" t="str">
        <f>VLOOKUP(E1192,RUOLO!$A$1:$B$6,2,FALSE)</f>
        <v>04-CAPOGRUPPO</v>
      </c>
      <c r="G1192" s="318" t="s">
        <v>3051</v>
      </c>
      <c r="H1192" s="318" t="s">
        <v>3056</v>
      </c>
      <c r="I1192" s="320">
        <f>IF(A1192=A1191,1,0)</f>
        <v>1</v>
      </c>
      <c r="J1192" s="320">
        <f>IF(I1192=0,-INT(J1191-1),J1191)</f>
      </c>
    </row>
    <row r="1193" spans="1:10" ht="12.75">
      <c r="A1193" s="318" t="s">
        <v>1723</v>
      </c>
      <c r="B1193" s="318" t="s">
        <v>5008</v>
      </c>
      <c r="C1193" s="318" t="s">
        <v>5009</v>
      </c>
      <c r="E1193" s="318" t="s">
        <v>3136</v>
      </c>
      <c r="F1193" s="320" t="str">
        <f>VLOOKUP(E1193,RUOLO!$A$1:$B$6,2,FALSE)</f>
        <v>05-CONSORZIATA</v>
      </c>
      <c r="G1193" s="318" t="s">
        <v>3051</v>
      </c>
      <c r="H1193" s="318" t="s">
        <v>3056</v>
      </c>
      <c r="I1193" s="320">
        <f>IF(A1193=A1192,1,0)</f>
        <v>1</v>
      </c>
      <c r="J1193" s="320">
        <f>IF(I1193=0,-INT(J1192-1),J1192)</f>
      </c>
    </row>
    <row r="1194" spans="1:10" ht="12.75">
      <c r="A1194" s="318" t="s">
        <v>1723</v>
      </c>
      <c r="B1194" s="318" t="s">
        <v>3092</v>
      </c>
      <c r="C1194" s="318" t="s">
        <v>4304</v>
      </c>
      <c r="E1194" s="318" t="s">
        <v>362</v>
      </c>
      <c r="F1194" s="320">
        <f>VLOOKUP(E1194,RUOLO!$A$1:$B$6,2,FALSE)</f>
        <v>0</v>
      </c>
      <c r="G1194" s="318" t="s">
        <v>3051</v>
      </c>
      <c r="H1194" s="318" t="s">
        <v>3056</v>
      </c>
      <c r="I1194" s="320">
        <f>IF(A1194=A1193,1,0)</f>
        <v>1</v>
      </c>
      <c r="J1194" s="320">
        <f>IF(I1194=0,-INT(J1193-1),J1193)</f>
      </c>
    </row>
    <row r="1195" spans="1:10" ht="12.75">
      <c r="A1195" s="318" t="s">
        <v>1723</v>
      </c>
      <c r="B1195" s="318" t="s">
        <v>5010</v>
      </c>
      <c r="C1195" s="318" t="s">
        <v>5011</v>
      </c>
      <c r="E1195" s="318" t="s">
        <v>362</v>
      </c>
      <c r="F1195" s="320">
        <f>VLOOKUP(E1195,RUOLO!$A$1:$B$6,2,FALSE)</f>
        <v>0</v>
      </c>
      <c r="G1195" s="318" t="s">
        <v>3051</v>
      </c>
      <c r="H1195" s="318" t="s">
        <v>3056</v>
      </c>
      <c r="I1195" s="320">
        <f>IF(A1195=A1194,1,0)</f>
        <v>1</v>
      </c>
      <c r="J1195" s="320">
        <f>IF(I1195=0,-INT(J1194-1),J1194)</f>
      </c>
    </row>
    <row r="1196" spans="1:10" ht="12.75">
      <c r="A1196" s="318" t="s">
        <v>1723</v>
      </c>
      <c r="B1196" s="318" t="s">
        <v>3886</v>
      </c>
      <c r="C1196" s="318" t="s">
        <v>5012</v>
      </c>
      <c r="E1196" s="318" t="s">
        <v>362</v>
      </c>
      <c r="F1196" s="320">
        <f>VLOOKUP(E1196,RUOLO!$A$1:$B$6,2,FALSE)</f>
        <v>0</v>
      </c>
      <c r="G1196" s="318" t="s">
        <v>3051</v>
      </c>
      <c r="H1196" s="318" t="s">
        <v>3056</v>
      </c>
      <c r="I1196" s="320">
        <f>IF(A1196=A1195,1,0)</f>
        <v>1</v>
      </c>
      <c r="J1196" s="320">
        <f>IF(I1196=0,-INT(J1195-1),J1195)</f>
      </c>
    </row>
    <row r="1197" spans="1:10" ht="12.75">
      <c r="A1197" s="318" t="s">
        <v>1723</v>
      </c>
      <c r="B1197" s="318" t="s">
        <v>4091</v>
      </c>
      <c r="C1197" s="318" t="s">
        <v>5013</v>
      </c>
      <c r="E1197" s="318" t="s">
        <v>362</v>
      </c>
      <c r="F1197" s="320">
        <f>VLOOKUP(E1197,RUOLO!$A$1:$B$6,2,FALSE)</f>
        <v>0</v>
      </c>
      <c r="G1197" s="318" t="s">
        <v>3051</v>
      </c>
      <c r="H1197" s="318" t="s">
        <v>3056</v>
      </c>
      <c r="I1197" s="320">
        <f>IF(A1197=A1196,1,0)</f>
        <v>1</v>
      </c>
      <c r="J1197" s="320">
        <f>IF(I1197=0,-INT(J1196-1),J1196)</f>
      </c>
    </row>
    <row r="1198" spans="1:10" ht="12.75">
      <c r="A1198" s="318" t="s">
        <v>1723</v>
      </c>
      <c r="B1198" s="318" t="s">
        <v>4107</v>
      </c>
      <c r="C1198" s="318" t="s">
        <v>5014</v>
      </c>
      <c r="E1198" s="318" t="s">
        <v>362</v>
      </c>
      <c r="F1198" s="320">
        <f>VLOOKUP(E1198,RUOLO!$A$1:$B$6,2,FALSE)</f>
        <v>0</v>
      </c>
      <c r="G1198" s="318" t="s">
        <v>3051</v>
      </c>
      <c r="H1198" s="318" t="s">
        <v>3056</v>
      </c>
      <c r="I1198" s="320">
        <f>IF(A1198=A1197,1,0)</f>
        <v>1</v>
      </c>
      <c r="J1198" s="320">
        <f>IF(I1198=0,-INT(J1197-1),J1197)</f>
      </c>
    </row>
    <row r="1199" spans="1:10" ht="12.75">
      <c r="A1199" s="318" t="s">
        <v>1723</v>
      </c>
      <c r="B1199" s="318" t="s">
        <v>4021</v>
      </c>
      <c r="C1199" s="318" t="s">
        <v>5015</v>
      </c>
      <c r="E1199" s="318" t="s">
        <v>362</v>
      </c>
      <c r="F1199" s="320">
        <f>VLOOKUP(E1199,RUOLO!$A$1:$B$6,2,FALSE)</f>
        <v>0</v>
      </c>
      <c r="G1199" s="318" t="s">
        <v>3051</v>
      </c>
      <c r="H1199" s="318" t="s">
        <v>3056</v>
      </c>
      <c r="I1199" s="320">
        <f>IF(A1199=A1198,1,0)</f>
        <v>1</v>
      </c>
      <c r="J1199" s="320">
        <f>IF(I1199=0,-INT(J1198-1),J1198)</f>
      </c>
    </row>
    <row r="1200" spans="1:10" ht="12.75">
      <c r="A1200" s="318" t="s">
        <v>1723</v>
      </c>
      <c r="B1200" s="318" t="s">
        <v>3951</v>
      </c>
      <c r="C1200" s="318" t="s">
        <v>5016</v>
      </c>
      <c r="E1200" s="318" t="s">
        <v>362</v>
      </c>
      <c r="F1200" s="320">
        <f>VLOOKUP(E1200,RUOLO!$A$1:$B$6,2,FALSE)</f>
        <v>0</v>
      </c>
      <c r="G1200" s="318" t="s">
        <v>3051</v>
      </c>
      <c r="H1200" s="318" t="s">
        <v>3056</v>
      </c>
      <c r="I1200" s="320">
        <f>IF(A1200=A1199,1,0)</f>
        <v>1</v>
      </c>
      <c r="J1200" s="320">
        <f>IF(I1200=0,-INT(J1199-1),J1199)</f>
      </c>
    </row>
    <row r="1201" spans="1:10" ht="12.75">
      <c r="A1201" s="318" t="s">
        <v>1723</v>
      </c>
      <c r="B1201" s="318" t="s">
        <v>4094</v>
      </c>
      <c r="C1201" s="318" t="s">
        <v>5017</v>
      </c>
      <c r="E1201" s="318" t="s">
        <v>362</v>
      </c>
      <c r="F1201" s="320">
        <f>VLOOKUP(E1201,RUOLO!$A$1:$B$6,2,FALSE)</f>
        <v>0</v>
      </c>
      <c r="G1201" s="318" t="s">
        <v>3051</v>
      </c>
      <c r="H1201" s="318" t="s">
        <v>3056</v>
      </c>
      <c r="I1201" s="320">
        <f>IF(A1201=A1200,1,0)</f>
        <v>1</v>
      </c>
      <c r="J1201" s="320">
        <f>IF(I1201=0,-INT(J1200-1),J1200)</f>
      </c>
    </row>
    <row r="1202" spans="1:10" ht="12.75">
      <c r="A1202" s="318" t="s">
        <v>1723</v>
      </c>
      <c r="B1202" s="318" t="s">
        <v>3772</v>
      </c>
      <c r="C1202" s="318" t="s">
        <v>5018</v>
      </c>
      <c r="E1202" s="318" t="s">
        <v>362</v>
      </c>
      <c r="F1202" s="320">
        <f>VLOOKUP(E1202,RUOLO!$A$1:$B$6,2,FALSE)</f>
        <v>0</v>
      </c>
      <c r="G1202" s="318" t="s">
        <v>3051</v>
      </c>
      <c r="H1202" s="318" t="s">
        <v>3056</v>
      </c>
      <c r="I1202" s="320">
        <f>IF(A1202=A1201,1,0)</f>
        <v>1</v>
      </c>
      <c r="J1202" s="320">
        <f>IF(I1202=0,-INT(J1201-1),J1201)</f>
      </c>
    </row>
    <row r="1203" spans="1:10" ht="12.75">
      <c r="A1203" s="318" t="s">
        <v>1723</v>
      </c>
      <c r="B1203" s="318" t="s">
        <v>4004</v>
      </c>
      <c r="C1203" s="318" t="s">
        <v>4941</v>
      </c>
      <c r="E1203" s="318" t="s">
        <v>362</v>
      </c>
      <c r="F1203" s="320">
        <f>VLOOKUP(E1203,RUOLO!$A$1:$B$6,2,FALSE)</f>
        <v>0</v>
      </c>
      <c r="G1203" s="318" t="s">
        <v>3051</v>
      </c>
      <c r="H1203" s="318" t="s">
        <v>3056</v>
      </c>
      <c r="I1203" s="320">
        <f>IF(A1203=A1202,1,0)</f>
        <v>1</v>
      </c>
      <c r="J1203" s="320">
        <f>IF(I1203=0,-INT(J1202-1),J1202)</f>
      </c>
    </row>
    <row r="1204" spans="1:10" ht="12.75">
      <c r="A1204" s="318" t="s">
        <v>1723</v>
      </c>
      <c r="B1204" s="318" t="s">
        <v>4006</v>
      </c>
      <c r="C1204" s="318" t="s">
        <v>5019</v>
      </c>
      <c r="E1204" s="318" t="s">
        <v>362</v>
      </c>
      <c r="F1204" s="320">
        <f>VLOOKUP(E1204,RUOLO!$A$1:$B$6,2,FALSE)</f>
        <v>0</v>
      </c>
      <c r="G1204" s="318" t="s">
        <v>3051</v>
      </c>
      <c r="H1204" s="318" t="s">
        <v>3056</v>
      </c>
      <c r="I1204" s="320">
        <f>IF(A1204=A1203,1,0)</f>
        <v>1</v>
      </c>
      <c r="J1204" s="320">
        <f>IF(I1204=0,-INT(J1203-1),J1203)</f>
      </c>
    </row>
    <row r="1205" spans="1:10" ht="12.75">
      <c r="A1205" s="318" t="s">
        <v>1723</v>
      </c>
      <c r="B1205" s="318" t="s">
        <v>3999</v>
      </c>
      <c r="C1205" s="318" t="s">
        <v>5020</v>
      </c>
      <c r="E1205" s="318" t="s">
        <v>362</v>
      </c>
      <c r="F1205" s="320">
        <f>VLOOKUP(E1205,RUOLO!$A$1:$B$6,2,FALSE)</f>
        <v>0</v>
      </c>
      <c r="G1205" s="318" t="s">
        <v>3051</v>
      </c>
      <c r="H1205" s="318" t="s">
        <v>3056</v>
      </c>
      <c r="I1205" s="320">
        <f>IF(A1205=A1204,1,0)</f>
        <v>1</v>
      </c>
      <c r="J1205" s="320">
        <f>IF(I1205=0,-INT(J1204-1),J1204)</f>
      </c>
    </row>
    <row r="1206" spans="1:10" ht="12.75">
      <c r="A1206" s="318" t="s">
        <v>1723</v>
      </c>
      <c r="B1206" s="318" t="s">
        <v>4119</v>
      </c>
      <c r="C1206" s="318" t="s">
        <v>5021</v>
      </c>
      <c r="E1206" s="318" t="s">
        <v>362</v>
      </c>
      <c r="F1206" s="320">
        <f>VLOOKUP(E1206,RUOLO!$A$1:$B$6,2,FALSE)</f>
        <v>0</v>
      </c>
      <c r="G1206" s="318" t="s">
        <v>3051</v>
      </c>
      <c r="H1206" s="318" t="s">
        <v>3056</v>
      </c>
      <c r="I1206" s="320">
        <f>IF(A1206=A1205,1,0)</f>
        <v>1</v>
      </c>
      <c r="J1206" s="320">
        <f>IF(I1206=0,-INT(J1205-1),J1205)</f>
      </c>
    </row>
    <row r="1207" spans="1:10" ht="12.75">
      <c r="A1207" s="318" t="s">
        <v>1723</v>
      </c>
      <c r="B1207" s="318" t="s">
        <v>3363</v>
      </c>
      <c r="C1207" s="318" t="s">
        <v>5022</v>
      </c>
      <c r="E1207" s="318" t="s">
        <v>362</v>
      </c>
      <c r="F1207" s="320">
        <f>VLOOKUP(E1207,RUOLO!$A$1:$B$6,2,FALSE)</f>
        <v>0</v>
      </c>
      <c r="G1207" s="318" t="s">
        <v>3051</v>
      </c>
      <c r="H1207" s="318" t="s">
        <v>3056</v>
      </c>
      <c r="I1207" s="320">
        <f>IF(A1207=A1206,1,0)</f>
        <v>1</v>
      </c>
      <c r="J1207" s="320">
        <f>IF(I1207=0,-INT(J1206-1),J1206)</f>
      </c>
    </row>
    <row r="1208" spans="1:10" ht="12.75">
      <c r="A1208" s="318" t="s">
        <v>1723</v>
      </c>
      <c r="B1208" s="318" t="s">
        <v>3155</v>
      </c>
      <c r="C1208" s="318" t="s">
        <v>5023</v>
      </c>
      <c r="D1208" s="319" t="s">
        <v>5024</v>
      </c>
      <c r="E1208" s="318" t="s">
        <v>3050</v>
      </c>
      <c r="F1208" s="320" t="str">
        <f>VLOOKUP(E1208,RUOLO!$A$1:$B$6,2,FALSE)</f>
        <v>02-MANDATARIA</v>
      </c>
      <c r="G1208" s="318" t="s">
        <v>3051</v>
      </c>
      <c r="H1208" s="318" t="s">
        <v>3056</v>
      </c>
      <c r="I1208" s="320">
        <f>IF(A1208=A1207,1,0)</f>
        <v>1</v>
      </c>
      <c r="J1208" s="320">
        <f>IF(I1208=0,-INT(J1207-1),J1207)</f>
      </c>
    </row>
    <row r="1209" spans="1:10" ht="12.75">
      <c r="A1209" s="318" t="s">
        <v>1723</v>
      </c>
      <c r="B1209" s="318" t="s">
        <v>3795</v>
      </c>
      <c r="C1209" s="318" t="s">
        <v>5025</v>
      </c>
      <c r="D1209" s="319" t="s">
        <v>5024</v>
      </c>
      <c r="E1209" s="318" t="s">
        <v>3049</v>
      </c>
      <c r="F1209" s="320" t="str">
        <f>VLOOKUP(E1209,RUOLO!$A$1:$B$6,2,FALSE)</f>
        <v>01-MANDANTE</v>
      </c>
      <c r="G1209" s="318" t="s">
        <v>3051</v>
      </c>
      <c r="H1209" s="318" t="s">
        <v>3056</v>
      </c>
      <c r="I1209" s="320">
        <f>IF(A1209=A1208,1,0)</f>
        <v>1</v>
      </c>
      <c r="J1209" s="320">
        <f>IF(I1209=0,-INT(J1208-1),J1208)</f>
      </c>
    </row>
    <row r="1210" spans="1:10" ht="12.75">
      <c r="A1210" s="318" t="s">
        <v>1723</v>
      </c>
      <c r="B1210" s="318" t="s">
        <v>5026</v>
      </c>
      <c r="C1210" s="318" t="s">
        <v>5027</v>
      </c>
      <c r="E1210" s="318" t="s">
        <v>362</v>
      </c>
      <c r="F1210" s="320">
        <f>VLOOKUP(E1210,RUOLO!$A$1:$B$6,2,FALSE)</f>
        <v>0</v>
      </c>
      <c r="G1210" s="318" t="s">
        <v>3051</v>
      </c>
      <c r="H1210" s="318" t="s">
        <v>3056</v>
      </c>
      <c r="I1210" s="320">
        <f>IF(A1210=A1209,1,0)</f>
        <v>1</v>
      </c>
      <c r="J1210" s="320">
        <f>IF(I1210=0,-INT(J1209-1),J1209)</f>
      </c>
    </row>
    <row r="1211" spans="1:10" ht="12.75">
      <c r="A1211" s="318" t="s">
        <v>1723</v>
      </c>
      <c r="B1211" s="318" t="s">
        <v>3627</v>
      </c>
      <c r="C1211" s="318" t="s">
        <v>5028</v>
      </c>
      <c r="E1211" s="318" t="s">
        <v>362</v>
      </c>
      <c r="F1211" s="320">
        <f>VLOOKUP(E1211,RUOLO!$A$1:$B$6,2,FALSE)</f>
        <v>0</v>
      </c>
      <c r="G1211" s="318" t="s">
        <v>3051</v>
      </c>
      <c r="H1211" s="318" t="s">
        <v>3056</v>
      </c>
      <c r="I1211" s="320">
        <f>IF(A1211=A1210,1,0)</f>
        <v>1</v>
      </c>
      <c r="J1211" s="320">
        <f>IF(I1211=0,-INT(J1210-1),J1210)</f>
      </c>
    </row>
    <row r="1212" spans="1:10" ht="12.75">
      <c r="A1212" s="318" t="s">
        <v>1723</v>
      </c>
      <c r="B1212" s="318" t="s">
        <v>3897</v>
      </c>
      <c r="C1212" s="318" t="s">
        <v>5029</v>
      </c>
      <c r="E1212" s="318" t="s">
        <v>362</v>
      </c>
      <c r="F1212" s="320">
        <f>VLOOKUP(E1212,RUOLO!$A$1:$B$6,2,FALSE)</f>
        <v>0</v>
      </c>
      <c r="G1212" s="318" t="s">
        <v>3051</v>
      </c>
      <c r="H1212" s="318" t="s">
        <v>3056</v>
      </c>
      <c r="I1212" s="320">
        <f>IF(A1212=A1211,1,0)</f>
        <v>1</v>
      </c>
      <c r="J1212" s="320">
        <f>IF(I1212=0,-INT(J1211-1),J1211)</f>
      </c>
    </row>
    <row r="1213" spans="1:10" ht="12.75">
      <c r="A1213" s="318" t="s">
        <v>1723</v>
      </c>
      <c r="B1213" s="318" t="s">
        <v>3377</v>
      </c>
      <c r="C1213" s="318" t="s">
        <v>5030</v>
      </c>
      <c r="E1213" s="318" t="s">
        <v>362</v>
      </c>
      <c r="F1213" s="320">
        <f>VLOOKUP(E1213,RUOLO!$A$1:$B$6,2,FALSE)</f>
        <v>0</v>
      </c>
      <c r="G1213" s="318" t="s">
        <v>3051</v>
      </c>
      <c r="H1213" s="318" t="s">
        <v>3056</v>
      </c>
      <c r="I1213" s="320">
        <f>IF(A1213=A1212,1,0)</f>
        <v>1</v>
      </c>
      <c r="J1213" s="320">
        <f>IF(I1213=0,-INT(J1212-1),J1212)</f>
      </c>
    </row>
    <row r="1214" spans="1:10" ht="12.75">
      <c r="A1214" s="318" t="s">
        <v>1723</v>
      </c>
      <c r="B1214" s="318" t="s">
        <v>5031</v>
      </c>
      <c r="C1214" s="318" t="s">
        <v>5032</v>
      </c>
      <c r="E1214" s="318" t="s">
        <v>3102</v>
      </c>
      <c r="F1214" s="320" t="str">
        <f>VLOOKUP(E1214,RUOLO!$A$1:$B$6,2,FALSE)</f>
        <v>04-CAPOGRUPPO</v>
      </c>
      <c r="G1214" s="318" t="s">
        <v>3051</v>
      </c>
      <c r="H1214" s="318" t="s">
        <v>3056</v>
      </c>
      <c r="I1214" s="320">
        <f>IF(A1214=A1213,1,0)</f>
        <v>1</v>
      </c>
      <c r="J1214" s="320">
        <f>IF(I1214=0,-INT(J1213-1),J1213)</f>
      </c>
    </row>
    <row r="1215" spans="1:10" ht="12.75">
      <c r="A1215" s="318" t="s">
        <v>1723</v>
      </c>
      <c r="B1215" s="318" t="s">
        <v>5033</v>
      </c>
      <c r="C1215" s="318" t="s">
        <v>5034</v>
      </c>
      <c r="E1215" s="318" t="s">
        <v>3136</v>
      </c>
      <c r="F1215" s="320" t="str">
        <f>VLOOKUP(E1215,RUOLO!$A$1:$B$6,2,FALSE)</f>
        <v>05-CONSORZIATA</v>
      </c>
      <c r="G1215" s="318" t="s">
        <v>3051</v>
      </c>
      <c r="H1215" s="318" t="s">
        <v>3056</v>
      </c>
      <c r="I1215" s="320">
        <f>IF(A1215=A1214,1,0)</f>
        <v>1</v>
      </c>
      <c r="J1215" s="320">
        <f>IF(I1215=0,-INT(J1214-1),J1214)</f>
      </c>
    </row>
    <row r="1216" spans="1:10" ht="12.75">
      <c r="A1216" s="318" t="s">
        <v>1723</v>
      </c>
      <c r="B1216" s="318" t="s">
        <v>5035</v>
      </c>
      <c r="C1216" s="318" t="s">
        <v>5036</v>
      </c>
      <c r="E1216" s="318" t="s">
        <v>3136</v>
      </c>
      <c r="F1216" s="320" t="str">
        <f>VLOOKUP(E1216,RUOLO!$A$1:$B$6,2,FALSE)</f>
        <v>05-CONSORZIATA</v>
      </c>
      <c r="G1216" s="318" t="s">
        <v>3051</v>
      </c>
      <c r="H1216" s="318" t="s">
        <v>3056</v>
      </c>
      <c r="I1216" s="320">
        <f>IF(A1216=A1215,1,0)</f>
        <v>1</v>
      </c>
      <c r="J1216" s="320">
        <f>IF(I1216=0,-INT(J1215-1),J1215)</f>
      </c>
    </row>
    <row r="1217" spans="1:10" ht="12.75">
      <c r="A1217" s="318" t="s">
        <v>1723</v>
      </c>
      <c r="B1217" s="318" t="s">
        <v>4116</v>
      </c>
      <c r="C1217" s="318" t="s">
        <v>5037</v>
      </c>
      <c r="E1217" s="318" t="s">
        <v>362</v>
      </c>
      <c r="F1217" s="320">
        <f>VLOOKUP(E1217,RUOLO!$A$1:$B$6,2,FALSE)</f>
        <v>0</v>
      </c>
      <c r="G1217" s="318" t="s">
        <v>3051</v>
      </c>
      <c r="H1217" s="318" t="s">
        <v>3056</v>
      </c>
      <c r="I1217" s="320">
        <f>IF(A1217=A1216,1,0)</f>
        <v>1</v>
      </c>
      <c r="J1217" s="320">
        <f>IF(I1217=0,-INT(J1216-1),J1216)</f>
      </c>
    </row>
    <row r="1218" spans="1:10" ht="12.75">
      <c r="A1218" s="318" t="s">
        <v>1723</v>
      </c>
      <c r="B1218" s="318" t="s">
        <v>5038</v>
      </c>
      <c r="C1218" s="318" t="s">
        <v>5039</v>
      </c>
      <c r="E1218" s="318" t="s">
        <v>362</v>
      </c>
      <c r="F1218" s="320">
        <f>VLOOKUP(E1218,RUOLO!$A$1:$B$6,2,FALSE)</f>
        <v>0</v>
      </c>
      <c r="G1218" s="318" t="s">
        <v>3051</v>
      </c>
      <c r="H1218" s="318" t="s">
        <v>3056</v>
      </c>
      <c r="I1218" s="320">
        <f>IF(A1218=A1217,1,0)</f>
        <v>1</v>
      </c>
      <c r="J1218" s="320">
        <f>IF(I1218=0,-INT(J1217-1),J1217)</f>
      </c>
    </row>
    <row r="1219" spans="1:10" ht="12.75">
      <c r="A1219" s="318" t="s">
        <v>1723</v>
      </c>
      <c r="B1219" s="318" t="s">
        <v>5040</v>
      </c>
      <c r="C1219" s="318" t="s">
        <v>5041</v>
      </c>
      <c r="E1219" s="318" t="s">
        <v>362</v>
      </c>
      <c r="F1219" s="320">
        <f>VLOOKUP(E1219,RUOLO!$A$1:$B$6,2,FALSE)</f>
        <v>0</v>
      </c>
      <c r="G1219" s="318" t="s">
        <v>3051</v>
      </c>
      <c r="H1219" s="318" t="s">
        <v>3056</v>
      </c>
      <c r="I1219" s="320">
        <f>IF(A1219=A1218,1,0)</f>
        <v>1</v>
      </c>
      <c r="J1219" s="320">
        <f>IF(I1219=0,-INT(J1218-1),J1218)</f>
      </c>
    </row>
    <row r="1220" spans="1:10" ht="12.75">
      <c r="A1220" s="318" t="s">
        <v>1723</v>
      </c>
      <c r="B1220" s="318" t="s">
        <v>3802</v>
      </c>
      <c r="C1220" s="318" t="s">
        <v>5042</v>
      </c>
      <c r="D1220" s="319" t="s">
        <v>5043</v>
      </c>
      <c r="E1220" s="318" t="s">
        <v>3050</v>
      </c>
      <c r="F1220" s="320" t="str">
        <f>VLOOKUP(E1220,RUOLO!$A$1:$B$6,2,FALSE)</f>
        <v>02-MANDATARIA</v>
      </c>
      <c r="G1220" s="318" t="s">
        <v>3051</v>
      </c>
      <c r="H1220" s="318" t="s">
        <v>3056</v>
      </c>
      <c r="I1220" s="320">
        <f>IF(A1220=A1219,1,0)</f>
        <v>1</v>
      </c>
      <c r="J1220" s="320">
        <f>IF(I1220=0,-INT(J1219-1),J1219)</f>
      </c>
    </row>
    <row r="1221" spans="1:10" ht="12.75">
      <c r="A1221" s="318" t="s">
        <v>1723</v>
      </c>
      <c r="B1221" s="318" t="s">
        <v>5044</v>
      </c>
      <c r="C1221" s="318" t="s">
        <v>5045</v>
      </c>
      <c r="D1221" s="319" t="s">
        <v>5043</v>
      </c>
      <c r="E1221" s="318" t="s">
        <v>3049</v>
      </c>
      <c r="F1221" s="320" t="str">
        <f>VLOOKUP(E1221,RUOLO!$A$1:$B$6,2,FALSE)</f>
        <v>01-MANDANTE</v>
      </c>
      <c r="G1221" s="318" t="s">
        <v>3051</v>
      </c>
      <c r="H1221" s="318" t="s">
        <v>3056</v>
      </c>
      <c r="I1221" s="320">
        <f>IF(A1221=A1220,1,0)</f>
        <v>1</v>
      </c>
      <c r="J1221" s="320">
        <f>IF(I1221=0,-INT(J1220-1),J1220)</f>
      </c>
    </row>
    <row r="1222" spans="1:10" ht="12.75">
      <c r="A1222" s="318" t="s">
        <v>1728</v>
      </c>
      <c r="B1222" s="318" t="s">
        <v>4355</v>
      </c>
      <c r="C1222" s="318" t="s">
        <v>5046</v>
      </c>
      <c r="E1222" s="318" t="s">
        <v>362</v>
      </c>
      <c r="G1222" s="318" t="s">
        <v>3051</v>
      </c>
      <c r="H1222" s="318" t="s">
        <v>3051</v>
      </c>
      <c r="I1222" s="320">
        <f>IF(A1222=A1221,1,0)</f>
        <v>0</v>
      </c>
      <c r="J1222" s="320">
        <f>IF(I1222=0,-INT(J1221-1),J1221)</f>
        <v>0</v>
      </c>
    </row>
    <row r="1223" spans="1:10" ht="12.75">
      <c r="A1223" s="318" t="s">
        <v>1728</v>
      </c>
      <c r="B1223" s="318" t="s">
        <v>4355</v>
      </c>
      <c r="C1223" s="318" t="s">
        <v>5047</v>
      </c>
      <c r="E1223" s="318" t="s">
        <v>362</v>
      </c>
      <c r="G1223" s="318" t="s">
        <v>3056</v>
      </c>
      <c r="H1223" s="318" t="s">
        <v>3056</v>
      </c>
      <c r="I1223" s="320">
        <f>IF(A1223=A1222,1,0)</f>
        <v>1</v>
      </c>
      <c r="J1223" s="320">
        <f>IF(I1223=0,-INT(J1222-1),J1222)</f>
      </c>
    </row>
    <row r="1224" spans="1:10" ht="12.75">
      <c r="A1224" s="318" t="s">
        <v>1728</v>
      </c>
      <c r="B1224" s="318" t="s">
        <v>4355</v>
      </c>
      <c r="C1224" s="318" t="s">
        <v>5048</v>
      </c>
      <c r="E1224" s="318" t="s">
        <v>362</v>
      </c>
      <c r="G1224" s="318" t="s">
        <v>3056</v>
      </c>
      <c r="H1224" s="318" t="s">
        <v>3056</v>
      </c>
      <c r="I1224" s="320">
        <f>IF(A1224=A1223,1,0)</f>
        <v>1</v>
      </c>
      <c r="J1224" s="320">
        <f>IF(I1224=0,-INT(J1223-1),J1223)</f>
      </c>
    </row>
    <row r="1225" spans="1:10" ht="12.75">
      <c r="A1225" s="318" t="s">
        <v>1728</v>
      </c>
      <c r="B1225" s="318" t="s">
        <v>5049</v>
      </c>
      <c r="C1225" s="318" t="s">
        <v>5050</v>
      </c>
      <c r="E1225" s="318" t="s">
        <v>362</v>
      </c>
      <c r="G1225" s="318" t="s">
        <v>3056</v>
      </c>
      <c r="H1225" s="318" t="s">
        <v>3056</v>
      </c>
      <c r="I1225" s="320">
        <f>IF(A1225=A1224,1,0)</f>
        <v>1</v>
      </c>
      <c r="J1225" s="320">
        <f>IF(I1225=0,-INT(J1224-1),J1224)</f>
      </c>
    </row>
    <row r="1226" spans="1:10" ht="12.75">
      <c r="A1226" s="318" t="s">
        <v>1728</v>
      </c>
      <c r="B1226" s="318" t="s">
        <v>5051</v>
      </c>
      <c r="C1226" s="318" t="s">
        <v>5052</v>
      </c>
      <c r="E1226" s="318" t="s">
        <v>362</v>
      </c>
      <c r="G1226" s="318" t="s">
        <v>3056</v>
      </c>
      <c r="H1226" s="318" t="s">
        <v>3056</v>
      </c>
      <c r="I1226" s="320">
        <f>IF(A1226=A1225,1,0)</f>
        <v>1</v>
      </c>
      <c r="J1226" s="320">
        <f>IF(I1226=0,-INT(J1225-1),J1225)</f>
      </c>
    </row>
    <row r="1227" spans="1:10" ht="12.75">
      <c r="A1227" s="318" t="s">
        <v>1734</v>
      </c>
      <c r="B1227" s="318" t="s">
        <v>4355</v>
      </c>
      <c r="C1227" s="318" t="s">
        <v>5046</v>
      </c>
      <c r="E1227" s="318" t="s">
        <v>362</v>
      </c>
      <c r="G1227" s="318" t="s">
        <v>3051</v>
      </c>
      <c r="H1227" s="318" t="s">
        <v>3051</v>
      </c>
      <c r="I1227" s="320">
        <f>IF(A1227=A1226,1,0)</f>
        <v>0</v>
      </c>
      <c r="J1227" s="320">
        <f>IF(I1227=0,-INT(J1226-1),J1226)</f>
        <v>1</v>
      </c>
    </row>
    <row r="1228" spans="1:10" ht="12.75">
      <c r="A1228" s="318" t="s">
        <v>1734</v>
      </c>
      <c r="B1228" s="318" t="s">
        <v>4355</v>
      </c>
      <c r="C1228" s="318" t="s">
        <v>5047</v>
      </c>
      <c r="E1228" s="318" t="s">
        <v>362</v>
      </c>
      <c r="G1228" s="318" t="s">
        <v>3056</v>
      </c>
      <c r="H1228" s="318" t="s">
        <v>3056</v>
      </c>
      <c r="I1228" s="320">
        <f>IF(A1228=A1227,1,0)</f>
        <v>1</v>
      </c>
      <c r="J1228" s="320">
        <f>IF(I1228=0,-INT(J1227-1),J1227)</f>
      </c>
    </row>
    <row r="1229" spans="1:10" ht="12.75">
      <c r="A1229" s="318" t="s">
        <v>1734</v>
      </c>
      <c r="B1229" s="318" t="s">
        <v>4355</v>
      </c>
      <c r="C1229" s="318" t="s">
        <v>5048</v>
      </c>
      <c r="E1229" s="318" t="s">
        <v>362</v>
      </c>
      <c r="G1229" s="318" t="s">
        <v>3056</v>
      </c>
      <c r="H1229" s="318" t="s">
        <v>3056</v>
      </c>
      <c r="I1229" s="320">
        <f>IF(A1229=A1228,1,0)</f>
        <v>1</v>
      </c>
      <c r="J1229" s="320">
        <f>IF(I1229=0,-INT(J1228-1),J1228)</f>
      </c>
    </row>
    <row r="1230" spans="1:10" ht="12.75">
      <c r="A1230" s="318" t="s">
        <v>1734</v>
      </c>
      <c r="B1230" s="318" t="s">
        <v>5049</v>
      </c>
      <c r="C1230" s="318" t="s">
        <v>5050</v>
      </c>
      <c r="E1230" s="318" t="s">
        <v>362</v>
      </c>
      <c r="G1230" s="318" t="s">
        <v>3056</v>
      </c>
      <c r="H1230" s="318" t="s">
        <v>3056</v>
      </c>
      <c r="I1230" s="320">
        <f>IF(A1230=A1229,1,0)</f>
        <v>1</v>
      </c>
      <c r="J1230" s="320">
        <f>IF(I1230=0,-INT(J1229-1),J1229)</f>
      </c>
    </row>
    <row r="1231" spans="1:10" ht="12.75">
      <c r="A1231" s="318" t="s">
        <v>1734</v>
      </c>
      <c r="B1231" s="318" t="s">
        <v>5051</v>
      </c>
      <c r="C1231" s="318" t="s">
        <v>5052</v>
      </c>
      <c r="E1231" s="318" t="s">
        <v>362</v>
      </c>
      <c r="G1231" s="318" t="s">
        <v>3056</v>
      </c>
      <c r="H1231" s="318" t="s">
        <v>3056</v>
      </c>
      <c r="I1231" s="320">
        <f>IF(A1231=A1230,1,0)</f>
        <v>1</v>
      </c>
      <c r="J1231" s="320">
        <f>IF(I1231=0,-INT(J1230-1),J1230)</f>
      </c>
    </row>
    <row r="1232" spans="1:10" ht="12.75">
      <c r="A1232" s="318" t="s">
        <v>1735</v>
      </c>
      <c r="B1232" s="318" t="s">
        <v>4355</v>
      </c>
      <c r="C1232" s="318" t="s">
        <v>5046</v>
      </c>
      <c r="E1232" s="318" t="s">
        <v>362</v>
      </c>
      <c r="G1232" s="318" t="s">
        <v>3051</v>
      </c>
      <c r="H1232" s="318" t="s">
        <v>3051</v>
      </c>
      <c r="I1232" s="320">
        <f>IF(A1232=A1231,1,0)</f>
        <v>0</v>
      </c>
      <c r="J1232" s="320">
        <f>IF(I1232=0,-INT(J1231-1),J1231)</f>
        <v>0</v>
      </c>
    </row>
    <row r="1233" spans="1:10" ht="12.75">
      <c r="A1233" s="318" t="s">
        <v>1735</v>
      </c>
      <c r="B1233" s="318" t="s">
        <v>4355</v>
      </c>
      <c r="C1233" s="318" t="s">
        <v>5047</v>
      </c>
      <c r="E1233" s="318" t="s">
        <v>362</v>
      </c>
      <c r="G1233" s="318" t="s">
        <v>3056</v>
      </c>
      <c r="H1233" s="318" t="s">
        <v>3056</v>
      </c>
      <c r="I1233" s="320">
        <f>IF(A1233=A1232,1,0)</f>
        <v>1</v>
      </c>
      <c r="J1233" s="320">
        <f>IF(I1233=0,-INT(J1232-1),J1232)</f>
      </c>
    </row>
    <row r="1234" spans="1:10" ht="12.75">
      <c r="A1234" s="318" t="s">
        <v>1735</v>
      </c>
      <c r="B1234" s="318" t="s">
        <v>4355</v>
      </c>
      <c r="C1234" s="318" t="s">
        <v>5048</v>
      </c>
      <c r="E1234" s="318" t="s">
        <v>362</v>
      </c>
      <c r="G1234" s="318" t="s">
        <v>3056</v>
      </c>
      <c r="H1234" s="318" t="s">
        <v>3056</v>
      </c>
      <c r="I1234" s="320">
        <f>IF(A1234=A1233,1,0)</f>
        <v>1</v>
      </c>
      <c r="J1234" s="320">
        <f>IF(I1234=0,-INT(J1233-1),J1233)</f>
      </c>
    </row>
    <row r="1235" spans="1:10" ht="12.75">
      <c r="A1235" s="318" t="s">
        <v>1735</v>
      </c>
      <c r="B1235" s="318" t="s">
        <v>5049</v>
      </c>
      <c r="C1235" s="318" t="s">
        <v>5050</v>
      </c>
      <c r="E1235" s="318" t="s">
        <v>362</v>
      </c>
      <c r="G1235" s="318" t="s">
        <v>3056</v>
      </c>
      <c r="H1235" s="318" t="s">
        <v>3056</v>
      </c>
      <c r="I1235" s="320">
        <f>IF(A1235=A1234,1,0)</f>
        <v>1</v>
      </c>
      <c r="J1235" s="320">
        <f>IF(I1235=0,-INT(J1234-1),J1234)</f>
      </c>
    </row>
    <row r="1236" spans="1:10" ht="12.75">
      <c r="A1236" s="318" t="s">
        <v>1735</v>
      </c>
      <c r="B1236" s="318" t="s">
        <v>5051</v>
      </c>
      <c r="C1236" s="318" t="s">
        <v>5052</v>
      </c>
      <c r="E1236" s="318" t="s">
        <v>362</v>
      </c>
      <c r="G1236" s="318" t="s">
        <v>3056</v>
      </c>
      <c r="H1236" s="318" t="s">
        <v>3056</v>
      </c>
      <c r="I1236" s="320">
        <f>IF(A1236=A1235,1,0)</f>
        <v>1</v>
      </c>
      <c r="J1236" s="320">
        <f>IF(I1236=0,-INT(J1235-1),J1235)</f>
      </c>
    </row>
    <row r="1237" spans="1:10" ht="12.75">
      <c r="A1237" s="318" t="s">
        <v>1767</v>
      </c>
      <c r="B1237" s="318" t="s">
        <v>5053</v>
      </c>
      <c r="C1237" s="318" t="s">
        <v>5054</v>
      </c>
      <c r="E1237" s="318" t="s">
        <v>362</v>
      </c>
      <c r="G1237" s="318" t="s">
        <v>3051</v>
      </c>
      <c r="H1237" s="318" t="s">
        <v>3051</v>
      </c>
      <c r="I1237" s="320">
        <f>IF(A1237=A1236,1,0)</f>
        <v>0</v>
      </c>
      <c r="J1237" s="320">
        <f>IF(I1237=0,-INT(J1236-1),J1236)</f>
        <v>1</v>
      </c>
    </row>
    <row r="1238" spans="1:10" ht="12.75">
      <c r="A1238" s="318" t="s">
        <v>1767</v>
      </c>
      <c r="B1238" s="318" t="s">
        <v>5055</v>
      </c>
      <c r="C1238" s="318" t="s">
        <v>5056</v>
      </c>
      <c r="E1238" s="318" t="s">
        <v>362</v>
      </c>
      <c r="G1238" s="318" t="s">
        <v>3051</v>
      </c>
      <c r="H1238" s="318" t="s">
        <v>3056</v>
      </c>
      <c r="I1238" s="320">
        <f>IF(A1238=A1237,1,0)</f>
        <v>1</v>
      </c>
      <c r="J1238" s="320">
        <f>IF(I1238=0,-INT(J1237-1),J1237)</f>
      </c>
    </row>
    <row r="1239" spans="1:10" ht="12.75">
      <c r="A1239" s="318" t="s">
        <v>1767</v>
      </c>
      <c r="B1239" s="318" t="s">
        <v>5057</v>
      </c>
      <c r="C1239" s="318" t="s">
        <v>5058</v>
      </c>
      <c r="E1239" s="318" t="s">
        <v>362</v>
      </c>
      <c r="G1239" s="318" t="s">
        <v>3051</v>
      </c>
      <c r="H1239" s="318" t="s">
        <v>3056</v>
      </c>
      <c r="I1239" s="320">
        <f>IF(A1239=A1238,1,0)</f>
        <v>1</v>
      </c>
      <c r="J1239" s="320">
        <f>IF(I1239=0,-INT(J1238-1),J1238)</f>
      </c>
    </row>
    <row r="1240" spans="1:10" ht="12.75">
      <c r="A1240" s="318" t="s">
        <v>1767</v>
      </c>
      <c r="B1240" s="318" t="s">
        <v>5059</v>
      </c>
      <c r="C1240" s="318" t="s">
        <v>5060</v>
      </c>
      <c r="E1240" s="318" t="s">
        <v>362</v>
      </c>
      <c r="G1240" s="318" t="s">
        <v>3056</v>
      </c>
      <c r="H1240" s="318" t="s">
        <v>3056</v>
      </c>
      <c r="I1240" s="320">
        <f>IF(A1240=A1239,1,0)</f>
        <v>1</v>
      </c>
      <c r="J1240" s="320">
        <f>IF(I1240=0,-INT(J1239-1),J1239)</f>
      </c>
    </row>
    <row r="1241" spans="1:10" ht="12.75">
      <c r="A1241" s="318" t="s">
        <v>1767</v>
      </c>
      <c r="B1241" s="318" t="s">
        <v>5061</v>
      </c>
      <c r="C1241" s="318" t="s">
        <v>5062</v>
      </c>
      <c r="E1241" s="318" t="s">
        <v>362</v>
      </c>
      <c r="G1241" s="318" t="s">
        <v>3051</v>
      </c>
      <c r="H1241" s="318" t="s">
        <v>3056</v>
      </c>
      <c r="I1241" s="320">
        <f>IF(A1241=A1240,1,0)</f>
        <v>1</v>
      </c>
      <c r="J1241" s="320">
        <f>IF(I1241=0,-INT(J1240-1),J1240)</f>
      </c>
    </row>
    <row r="1242" spans="1:10" ht="12.75">
      <c r="A1242" s="318" t="s">
        <v>1771</v>
      </c>
      <c r="B1242" s="318" t="s">
        <v>5053</v>
      </c>
      <c r="C1242" s="318" t="s">
        <v>5054</v>
      </c>
      <c r="E1242" s="318" t="s">
        <v>362</v>
      </c>
      <c r="G1242" s="318" t="s">
        <v>3051</v>
      </c>
      <c r="H1242" s="318" t="s">
        <v>3051</v>
      </c>
      <c r="I1242" s="320">
        <f>IF(A1242=A1241,1,0)</f>
        <v>0</v>
      </c>
      <c r="J1242" s="320">
        <f>IF(I1242=0,-INT(J1241-1),J1241)</f>
        <v>0</v>
      </c>
    </row>
    <row r="1243" spans="1:10" ht="12.75">
      <c r="A1243" s="318" t="s">
        <v>1771</v>
      </c>
      <c r="B1243" s="318" t="s">
        <v>5055</v>
      </c>
      <c r="C1243" s="318" t="s">
        <v>5056</v>
      </c>
      <c r="E1243" s="318" t="s">
        <v>362</v>
      </c>
      <c r="G1243" s="318" t="s">
        <v>3051</v>
      </c>
      <c r="H1243" s="318" t="s">
        <v>3056</v>
      </c>
      <c r="I1243" s="320">
        <f>IF(A1243=A1242,1,0)</f>
        <v>1</v>
      </c>
      <c r="J1243" s="320">
        <f>IF(I1243=0,-INT(J1242-1),J1242)</f>
      </c>
    </row>
    <row r="1244" spans="1:10" ht="12.75">
      <c r="A1244" s="318" t="s">
        <v>1771</v>
      </c>
      <c r="B1244" s="318" t="s">
        <v>5057</v>
      </c>
      <c r="C1244" s="318" t="s">
        <v>5058</v>
      </c>
      <c r="E1244" s="318" t="s">
        <v>362</v>
      </c>
      <c r="G1244" s="318" t="s">
        <v>3051</v>
      </c>
      <c r="H1244" s="318" t="s">
        <v>3056</v>
      </c>
      <c r="I1244" s="320">
        <f>IF(A1244=A1243,1,0)</f>
        <v>1</v>
      </c>
      <c r="J1244" s="320">
        <f>IF(I1244=0,-INT(J1243-1),J1243)</f>
      </c>
    </row>
    <row r="1245" spans="1:10" ht="12.75">
      <c r="A1245" s="318" t="s">
        <v>1771</v>
      </c>
      <c r="B1245" s="318" t="s">
        <v>5059</v>
      </c>
      <c r="C1245" s="318" t="s">
        <v>5060</v>
      </c>
      <c r="E1245" s="318" t="s">
        <v>362</v>
      </c>
      <c r="G1245" s="318" t="s">
        <v>3056</v>
      </c>
      <c r="H1245" s="318" t="s">
        <v>3056</v>
      </c>
      <c r="I1245" s="320">
        <f>IF(A1245=A1244,1,0)</f>
        <v>1</v>
      </c>
      <c r="J1245" s="320">
        <f>IF(I1245=0,-INT(J1244-1),J1244)</f>
      </c>
    </row>
    <row r="1246" spans="1:10" ht="12.75">
      <c r="A1246" s="318" t="s">
        <v>1771</v>
      </c>
      <c r="B1246" s="318" t="s">
        <v>5061</v>
      </c>
      <c r="C1246" s="318" t="s">
        <v>5062</v>
      </c>
      <c r="E1246" s="318" t="s">
        <v>362</v>
      </c>
      <c r="G1246" s="318" t="s">
        <v>3051</v>
      </c>
      <c r="H1246" s="318" t="s">
        <v>3056</v>
      </c>
      <c r="I1246" s="320">
        <f>IF(A1246=A1245,1,0)</f>
        <v>1</v>
      </c>
      <c r="J1246" s="320">
        <f>IF(I1246=0,-INT(J1245-1),J1245)</f>
      </c>
    </row>
    <row r="1247" spans="1:10" ht="12.75">
      <c r="A1247" s="318" t="s">
        <v>1772</v>
      </c>
      <c r="B1247" s="318" t="s">
        <v>5053</v>
      </c>
      <c r="C1247" s="318" t="s">
        <v>5054</v>
      </c>
      <c r="E1247" s="318" t="s">
        <v>362</v>
      </c>
      <c r="G1247" s="318" t="s">
        <v>3051</v>
      </c>
      <c r="H1247" s="318" t="s">
        <v>3051</v>
      </c>
      <c r="I1247" s="320">
        <f>IF(A1247=A1246,1,0)</f>
        <v>0</v>
      </c>
      <c r="J1247" s="320">
        <f>IF(I1247=0,-INT(J1246-1),J1246)</f>
        <v>1</v>
      </c>
    </row>
    <row r="1248" spans="1:10" ht="12.75">
      <c r="A1248" s="318" t="s">
        <v>1772</v>
      </c>
      <c r="B1248" s="318" t="s">
        <v>5055</v>
      </c>
      <c r="C1248" s="318" t="s">
        <v>5056</v>
      </c>
      <c r="E1248" s="318" t="s">
        <v>362</v>
      </c>
      <c r="G1248" s="318" t="s">
        <v>3051</v>
      </c>
      <c r="H1248" s="318" t="s">
        <v>3056</v>
      </c>
      <c r="I1248" s="320">
        <f>IF(A1248=A1247,1,0)</f>
        <v>1</v>
      </c>
      <c r="J1248" s="320">
        <f>IF(I1248=0,-INT(J1247-1),J1247)</f>
      </c>
    </row>
    <row r="1249" spans="1:10" ht="12.75">
      <c r="A1249" s="318" t="s">
        <v>1772</v>
      </c>
      <c r="B1249" s="318" t="s">
        <v>5057</v>
      </c>
      <c r="C1249" s="318" t="s">
        <v>5058</v>
      </c>
      <c r="E1249" s="318" t="s">
        <v>362</v>
      </c>
      <c r="G1249" s="318" t="s">
        <v>3051</v>
      </c>
      <c r="H1249" s="318" t="s">
        <v>3056</v>
      </c>
      <c r="I1249" s="320">
        <f>IF(A1249=A1248,1,0)</f>
        <v>1</v>
      </c>
      <c r="J1249" s="320">
        <f>IF(I1249=0,-INT(J1248-1),J1248)</f>
      </c>
    </row>
    <row r="1250" spans="1:10" ht="12.75">
      <c r="A1250" s="318" t="s">
        <v>1772</v>
      </c>
      <c r="B1250" s="318" t="s">
        <v>5059</v>
      </c>
      <c r="C1250" s="318" t="s">
        <v>5060</v>
      </c>
      <c r="E1250" s="318" t="s">
        <v>362</v>
      </c>
      <c r="G1250" s="318" t="s">
        <v>3056</v>
      </c>
      <c r="H1250" s="318" t="s">
        <v>3056</v>
      </c>
      <c r="I1250" s="320">
        <f>IF(A1250=A1249,1,0)</f>
        <v>1</v>
      </c>
      <c r="J1250" s="320">
        <f>IF(I1250=0,-INT(J1249-1),J1249)</f>
      </c>
    </row>
    <row r="1251" spans="1:10" ht="12.75">
      <c r="A1251" s="318" t="s">
        <v>1772</v>
      </c>
      <c r="B1251" s="318" t="s">
        <v>5061</v>
      </c>
      <c r="C1251" s="318" t="s">
        <v>5062</v>
      </c>
      <c r="E1251" s="318" t="s">
        <v>362</v>
      </c>
      <c r="G1251" s="318" t="s">
        <v>3051</v>
      </c>
      <c r="H1251" s="318" t="s">
        <v>3056</v>
      </c>
      <c r="I1251" s="320">
        <f>IF(A1251=A1250,1,0)</f>
        <v>1</v>
      </c>
      <c r="J1251" s="320">
        <f>IF(I1251=0,-INT(J1250-1),J1250)</f>
      </c>
    </row>
    <row r="1252" spans="1:10" ht="12.75">
      <c r="A1252" s="318" t="s">
        <v>1773</v>
      </c>
      <c r="B1252" s="318" t="s">
        <v>5053</v>
      </c>
      <c r="C1252" s="318" t="s">
        <v>5054</v>
      </c>
      <c r="E1252" s="318" t="s">
        <v>362</v>
      </c>
      <c r="G1252" s="318" t="s">
        <v>3051</v>
      </c>
      <c r="H1252" s="318" t="s">
        <v>3051</v>
      </c>
      <c r="I1252" s="320">
        <f>IF(A1252=A1251,1,0)</f>
        <v>0</v>
      </c>
      <c r="J1252" s="320">
        <f>IF(I1252=0,-INT(J1251-1),J1251)</f>
        <v>0</v>
      </c>
    </row>
    <row r="1253" spans="1:10" ht="12.75">
      <c r="A1253" s="318" t="s">
        <v>1773</v>
      </c>
      <c r="B1253" s="318" t="s">
        <v>5055</v>
      </c>
      <c r="C1253" s="318" t="s">
        <v>5056</v>
      </c>
      <c r="E1253" s="318" t="s">
        <v>362</v>
      </c>
      <c r="G1253" s="318" t="s">
        <v>3051</v>
      </c>
      <c r="H1253" s="318" t="s">
        <v>3056</v>
      </c>
      <c r="I1253" s="320">
        <f>IF(A1253=A1252,1,0)</f>
        <v>1</v>
      </c>
      <c r="J1253" s="320">
        <f>IF(I1253=0,-INT(J1252-1),J1252)</f>
      </c>
    </row>
    <row r="1254" spans="1:10" ht="12.75">
      <c r="A1254" s="318" t="s">
        <v>1773</v>
      </c>
      <c r="B1254" s="318" t="s">
        <v>5057</v>
      </c>
      <c r="C1254" s="318" t="s">
        <v>5058</v>
      </c>
      <c r="E1254" s="318" t="s">
        <v>362</v>
      </c>
      <c r="G1254" s="318" t="s">
        <v>3051</v>
      </c>
      <c r="H1254" s="318" t="s">
        <v>3056</v>
      </c>
      <c r="I1254" s="320">
        <f>IF(A1254=A1253,1,0)</f>
        <v>1</v>
      </c>
      <c r="J1254" s="320">
        <f>IF(I1254=0,-INT(J1253-1),J1253)</f>
      </c>
    </row>
    <row r="1255" spans="1:10" ht="12.75">
      <c r="A1255" s="318" t="s">
        <v>1773</v>
      </c>
      <c r="B1255" s="318" t="s">
        <v>5059</v>
      </c>
      <c r="C1255" s="318" t="s">
        <v>5060</v>
      </c>
      <c r="E1255" s="318" t="s">
        <v>362</v>
      </c>
      <c r="G1255" s="318" t="s">
        <v>3056</v>
      </c>
      <c r="H1255" s="318" t="s">
        <v>3056</v>
      </c>
      <c r="I1255" s="320">
        <f>IF(A1255=A1254,1,0)</f>
        <v>1</v>
      </c>
      <c r="J1255" s="320">
        <f>IF(I1255=0,-INT(J1254-1),J1254)</f>
      </c>
    </row>
    <row r="1256" spans="1:10" ht="12.75">
      <c r="A1256" s="318" t="s">
        <v>1773</v>
      </c>
      <c r="B1256" s="318" t="s">
        <v>5061</v>
      </c>
      <c r="C1256" s="318" t="s">
        <v>5062</v>
      </c>
      <c r="E1256" s="318" t="s">
        <v>362</v>
      </c>
      <c r="G1256" s="318" t="s">
        <v>3051</v>
      </c>
      <c r="H1256" s="318" t="s">
        <v>3056</v>
      </c>
      <c r="I1256" s="320">
        <f>IF(A1256=A1255,1,0)</f>
        <v>1</v>
      </c>
      <c r="J1256" s="320">
        <f>IF(I1256=0,-INT(J1255-1),J1255)</f>
      </c>
    </row>
    <row r="1257" spans="1:10" ht="12.75">
      <c r="A1257" s="318" t="s">
        <v>1774</v>
      </c>
      <c r="B1257" s="318" t="s">
        <v>5053</v>
      </c>
      <c r="C1257" s="318" t="s">
        <v>5054</v>
      </c>
      <c r="E1257" s="318" t="s">
        <v>362</v>
      </c>
      <c r="G1257" s="318" t="s">
        <v>3051</v>
      </c>
      <c r="H1257" s="318" t="s">
        <v>3051</v>
      </c>
      <c r="I1257" s="320">
        <f>IF(A1257=A1256,1,0)</f>
        <v>0</v>
      </c>
      <c r="J1257" s="320">
        <f>IF(I1257=0,-INT(J1256-1),J1256)</f>
        <v>1</v>
      </c>
    </row>
    <row r="1258" spans="1:10" ht="12.75">
      <c r="A1258" s="318" t="s">
        <v>1774</v>
      </c>
      <c r="B1258" s="318" t="s">
        <v>5055</v>
      </c>
      <c r="C1258" s="318" t="s">
        <v>5056</v>
      </c>
      <c r="E1258" s="318" t="s">
        <v>362</v>
      </c>
      <c r="G1258" s="318" t="s">
        <v>3051</v>
      </c>
      <c r="H1258" s="318" t="s">
        <v>3056</v>
      </c>
      <c r="I1258" s="320">
        <f>IF(A1258=A1257,1,0)</f>
        <v>1</v>
      </c>
      <c r="J1258" s="320">
        <f>IF(I1258=0,-INT(J1257-1),J1257)</f>
      </c>
    </row>
    <row r="1259" spans="1:10" ht="12.75">
      <c r="A1259" s="318" t="s">
        <v>1774</v>
      </c>
      <c r="B1259" s="318" t="s">
        <v>5057</v>
      </c>
      <c r="C1259" s="318" t="s">
        <v>5058</v>
      </c>
      <c r="E1259" s="318" t="s">
        <v>362</v>
      </c>
      <c r="G1259" s="318" t="s">
        <v>3051</v>
      </c>
      <c r="H1259" s="318" t="s">
        <v>3056</v>
      </c>
      <c r="I1259" s="320">
        <f>IF(A1259=A1258,1,0)</f>
        <v>1</v>
      </c>
      <c r="J1259" s="320">
        <f>IF(I1259=0,-INT(J1258-1),J1258)</f>
      </c>
    </row>
    <row r="1260" spans="1:10" ht="12.75">
      <c r="A1260" s="318" t="s">
        <v>1774</v>
      </c>
      <c r="B1260" s="318" t="s">
        <v>5059</v>
      </c>
      <c r="C1260" s="318" t="s">
        <v>5060</v>
      </c>
      <c r="E1260" s="318" t="s">
        <v>362</v>
      </c>
      <c r="G1260" s="318" t="s">
        <v>3056</v>
      </c>
      <c r="H1260" s="318" t="s">
        <v>3056</v>
      </c>
      <c r="I1260" s="320">
        <f>IF(A1260=A1259,1,0)</f>
        <v>1</v>
      </c>
      <c r="J1260" s="320">
        <f>IF(I1260=0,-INT(J1259-1),J1259)</f>
      </c>
    </row>
    <row r="1261" spans="1:10" ht="12.75">
      <c r="A1261" s="318" t="s">
        <v>1774</v>
      </c>
      <c r="B1261" s="318" t="s">
        <v>5061</v>
      </c>
      <c r="C1261" s="318" t="s">
        <v>5062</v>
      </c>
      <c r="E1261" s="318" t="s">
        <v>362</v>
      </c>
      <c r="G1261" s="318" t="s">
        <v>3051</v>
      </c>
      <c r="H1261" s="318" t="s">
        <v>3056</v>
      </c>
      <c r="I1261" s="320">
        <f>IF(A1261=A1260,1,0)</f>
        <v>1</v>
      </c>
      <c r="J1261" s="320">
        <f>IF(I1261=0,-INT(J1260-1),J1260)</f>
      </c>
    </row>
    <row r="1262" spans="1:10" ht="12.75">
      <c r="A1262" s="318" t="s">
        <v>1775</v>
      </c>
      <c r="B1262" s="318" t="s">
        <v>5053</v>
      </c>
      <c r="C1262" s="318" t="s">
        <v>5054</v>
      </c>
      <c r="E1262" s="318" t="s">
        <v>362</v>
      </c>
      <c r="G1262" s="318" t="s">
        <v>3051</v>
      </c>
      <c r="H1262" s="318" t="s">
        <v>3051</v>
      </c>
      <c r="I1262" s="320">
        <f>IF(A1262=A1261,1,0)</f>
        <v>0</v>
      </c>
      <c r="J1262" s="320">
        <f>IF(I1262=0,-INT(J1261-1),J1261)</f>
        <v>0</v>
      </c>
    </row>
    <row r="1263" spans="1:10" ht="12.75">
      <c r="A1263" s="318" t="s">
        <v>1775</v>
      </c>
      <c r="B1263" s="318" t="s">
        <v>5055</v>
      </c>
      <c r="C1263" s="318" t="s">
        <v>5056</v>
      </c>
      <c r="E1263" s="318" t="s">
        <v>362</v>
      </c>
      <c r="G1263" s="318" t="s">
        <v>3051</v>
      </c>
      <c r="H1263" s="318" t="s">
        <v>3056</v>
      </c>
      <c r="I1263" s="320">
        <f>IF(A1263=A1262,1,0)</f>
        <v>1</v>
      </c>
      <c r="J1263" s="320">
        <f>IF(I1263=0,-INT(J1262-1),J1262)</f>
      </c>
    </row>
    <row r="1264" spans="1:10" ht="12.75">
      <c r="A1264" s="318" t="s">
        <v>1775</v>
      </c>
      <c r="B1264" s="318" t="s">
        <v>5057</v>
      </c>
      <c r="C1264" s="318" t="s">
        <v>5058</v>
      </c>
      <c r="E1264" s="318" t="s">
        <v>362</v>
      </c>
      <c r="G1264" s="318" t="s">
        <v>3051</v>
      </c>
      <c r="H1264" s="318" t="s">
        <v>3056</v>
      </c>
      <c r="I1264" s="320">
        <f>IF(A1264=A1263,1,0)</f>
        <v>1</v>
      </c>
      <c r="J1264" s="320">
        <f>IF(I1264=0,-INT(J1263-1),J1263)</f>
      </c>
    </row>
    <row r="1265" spans="1:10" ht="12.75">
      <c r="A1265" s="318" t="s">
        <v>1775</v>
      </c>
      <c r="B1265" s="318" t="s">
        <v>5059</v>
      </c>
      <c r="C1265" s="318" t="s">
        <v>5060</v>
      </c>
      <c r="E1265" s="318" t="s">
        <v>362</v>
      </c>
      <c r="G1265" s="318" t="s">
        <v>3056</v>
      </c>
      <c r="H1265" s="318" t="s">
        <v>3056</v>
      </c>
      <c r="I1265" s="320">
        <f>IF(A1265=A1264,1,0)</f>
        <v>1</v>
      </c>
      <c r="J1265" s="320">
        <f>IF(I1265=0,-INT(J1264-1),J1264)</f>
      </c>
    </row>
    <row r="1266" spans="1:10" ht="12.75">
      <c r="A1266" s="318" t="s">
        <v>1775</v>
      </c>
      <c r="B1266" s="318" t="s">
        <v>5061</v>
      </c>
      <c r="C1266" s="318" t="s">
        <v>5062</v>
      </c>
      <c r="E1266" s="318" t="s">
        <v>362</v>
      </c>
      <c r="G1266" s="318" t="s">
        <v>3051</v>
      </c>
      <c r="H1266" s="318" t="s">
        <v>3056</v>
      </c>
      <c r="I1266" s="320">
        <f>IF(A1266=A1265,1,0)</f>
        <v>1</v>
      </c>
      <c r="J1266" s="320">
        <f>IF(I1266=0,-INT(J1265-1),J1265)</f>
      </c>
    </row>
    <row r="1267" spans="1:10" ht="12.75">
      <c r="A1267" s="318" t="s">
        <v>1776</v>
      </c>
      <c r="B1267" s="318" t="s">
        <v>5053</v>
      </c>
      <c r="C1267" s="318" t="s">
        <v>5054</v>
      </c>
      <c r="E1267" s="318" t="s">
        <v>362</v>
      </c>
      <c r="G1267" s="318" t="s">
        <v>3051</v>
      </c>
      <c r="H1267" s="318" t="s">
        <v>3051</v>
      </c>
      <c r="I1267" s="320">
        <f>IF(A1267=A1266,1,0)</f>
        <v>0</v>
      </c>
      <c r="J1267" s="320">
        <f>IF(I1267=0,-INT(J1266-1),J1266)</f>
        <v>1</v>
      </c>
    </row>
    <row r="1268" spans="1:10" ht="12.75">
      <c r="A1268" s="318" t="s">
        <v>1776</v>
      </c>
      <c r="B1268" s="318" t="s">
        <v>5055</v>
      </c>
      <c r="C1268" s="318" t="s">
        <v>5056</v>
      </c>
      <c r="E1268" s="318" t="s">
        <v>362</v>
      </c>
      <c r="G1268" s="318" t="s">
        <v>3051</v>
      </c>
      <c r="H1268" s="318" t="s">
        <v>3056</v>
      </c>
      <c r="I1268" s="320">
        <f>IF(A1268=A1267,1,0)</f>
        <v>1</v>
      </c>
      <c r="J1268" s="320">
        <f>IF(I1268=0,-INT(J1267-1),J1267)</f>
      </c>
    </row>
    <row r="1269" spans="1:10" ht="12.75">
      <c r="A1269" s="318" t="s">
        <v>1776</v>
      </c>
      <c r="B1269" s="318" t="s">
        <v>5057</v>
      </c>
      <c r="C1269" s="318" t="s">
        <v>5058</v>
      </c>
      <c r="E1269" s="318" t="s">
        <v>362</v>
      </c>
      <c r="G1269" s="318" t="s">
        <v>3051</v>
      </c>
      <c r="H1269" s="318" t="s">
        <v>3056</v>
      </c>
      <c r="I1269" s="320">
        <f>IF(A1269=A1268,1,0)</f>
        <v>1</v>
      </c>
      <c r="J1269" s="320">
        <f>IF(I1269=0,-INT(J1268-1),J1268)</f>
      </c>
    </row>
    <row r="1270" spans="1:10" ht="12.75">
      <c r="A1270" s="318" t="s">
        <v>1776</v>
      </c>
      <c r="B1270" s="318" t="s">
        <v>5059</v>
      </c>
      <c r="C1270" s="318" t="s">
        <v>5060</v>
      </c>
      <c r="E1270" s="318" t="s">
        <v>362</v>
      </c>
      <c r="G1270" s="318" t="s">
        <v>3056</v>
      </c>
      <c r="H1270" s="318" t="s">
        <v>3056</v>
      </c>
      <c r="I1270" s="320">
        <f>IF(A1270=A1269,1,0)</f>
        <v>1</v>
      </c>
      <c r="J1270" s="320">
        <f>IF(I1270=0,-INT(J1269-1),J1269)</f>
      </c>
    </row>
    <row r="1271" spans="1:10" ht="12.75">
      <c r="A1271" s="318" t="s">
        <v>1776</v>
      </c>
      <c r="B1271" s="318" t="s">
        <v>5061</v>
      </c>
      <c r="C1271" s="318" t="s">
        <v>5062</v>
      </c>
      <c r="E1271" s="318" t="s">
        <v>362</v>
      </c>
      <c r="G1271" s="318" t="s">
        <v>3051</v>
      </c>
      <c r="H1271" s="318" t="s">
        <v>3056</v>
      </c>
      <c r="I1271" s="320">
        <f>IF(A1271=A1270,1,0)</f>
        <v>1</v>
      </c>
      <c r="J1271" s="320">
        <f>IF(I1271=0,-INT(J1270-1),J1270)</f>
      </c>
    </row>
    <row r="1272" spans="1:10" ht="12.75">
      <c r="A1272" s="318" t="s">
        <v>1777</v>
      </c>
      <c r="B1272" s="318" t="s">
        <v>5053</v>
      </c>
      <c r="C1272" s="318" t="s">
        <v>5054</v>
      </c>
      <c r="E1272" s="318" t="s">
        <v>362</v>
      </c>
      <c r="G1272" s="318" t="s">
        <v>3051</v>
      </c>
      <c r="H1272" s="318" t="s">
        <v>3051</v>
      </c>
      <c r="I1272" s="320">
        <f>IF(A1272=A1271,1,0)</f>
        <v>0</v>
      </c>
      <c r="J1272" s="320">
        <f>IF(I1272=0,-INT(J1271-1),J1271)</f>
        <v>0</v>
      </c>
    </row>
    <row r="1273" spans="1:10" ht="12.75">
      <c r="A1273" s="318" t="s">
        <v>1777</v>
      </c>
      <c r="B1273" s="318" t="s">
        <v>5055</v>
      </c>
      <c r="C1273" s="318" t="s">
        <v>5056</v>
      </c>
      <c r="E1273" s="318" t="s">
        <v>362</v>
      </c>
      <c r="G1273" s="318" t="s">
        <v>3051</v>
      </c>
      <c r="H1273" s="318" t="s">
        <v>3056</v>
      </c>
      <c r="I1273" s="320">
        <f>IF(A1273=A1272,1,0)</f>
        <v>1</v>
      </c>
      <c r="J1273" s="320">
        <f>IF(I1273=0,-INT(J1272-1),J1272)</f>
      </c>
    </row>
    <row r="1274" spans="1:10" ht="12.75">
      <c r="A1274" s="318" t="s">
        <v>1777</v>
      </c>
      <c r="B1274" s="318" t="s">
        <v>5057</v>
      </c>
      <c r="C1274" s="318" t="s">
        <v>5058</v>
      </c>
      <c r="E1274" s="318" t="s">
        <v>362</v>
      </c>
      <c r="G1274" s="318" t="s">
        <v>3051</v>
      </c>
      <c r="H1274" s="318" t="s">
        <v>3056</v>
      </c>
      <c r="I1274" s="320">
        <f>IF(A1274=A1273,1,0)</f>
        <v>1</v>
      </c>
      <c r="J1274" s="320">
        <f>IF(I1274=0,-INT(J1273-1),J1273)</f>
      </c>
    </row>
    <row r="1275" spans="1:10" ht="12.75">
      <c r="A1275" s="318" t="s">
        <v>1777</v>
      </c>
      <c r="B1275" s="318" t="s">
        <v>5059</v>
      </c>
      <c r="C1275" s="318" t="s">
        <v>5060</v>
      </c>
      <c r="E1275" s="318" t="s">
        <v>362</v>
      </c>
      <c r="G1275" s="318" t="s">
        <v>3056</v>
      </c>
      <c r="H1275" s="318" t="s">
        <v>3056</v>
      </c>
      <c r="I1275" s="320">
        <f>IF(A1275=A1274,1,0)</f>
        <v>1</v>
      </c>
      <c r="J1275" s="320">
        <f>IF(I1275=0,-INT(J1274-1),J1274)</f>
      </c>
    </row>
    <row r="1276" spans="1:10" ht="12.75">
      <c r="A1276" s="318" t="s">
        <v>1777</v>
      </c>
      <c r="B1276" s="318" t="s">
        <v>5061</v>
      </c>
      <c r="C1276" s="318" t="s">
        <v>5062</v>
      </c>
      <c r="E1276" s="318" t="s">
        <v>362</v>
      </c>
      <c r="G1276" s="318" t="s">
        <v>3051</v>
      </c>
      <c r="H1276" s="318" t="s">
        <v>3056</v>
      </c>
      <c r="I1276" s="320">
        <f>IF(A1276=A1275,1,0)</f>
        <v>1</v>
      </c>
      <c r="J1276" s="320">
        <f>IF(I1276=0,-INT(J1275-1),J1275)</f>
      </c>
    </row>
    <row r="1277" spans="1:10" ht="12.75">
      <c r="A1277" s="318" t="s">
        <v>1778</v>
      </c>
      <c r="B1277" s="318" t="s">
        <v>5053</v>
      </c>
      <c r="C1277" s="318" t="s">
        <v>5054</v>
      </c>
      <c r="E1277" s="318" t="s">
        <v>362</v>
      </c>
      <c r="G1277" s="318" t="s">
        <v>3051</v>
      </c>
      <c r="H1277" s="318" t="s">
        <v>3051</v>
      </c>
      <c r="I1277" s="320">
        <f>IF(A1277=A1276,1,0)</f>
        <v>0</v>
      </c>
      <c r="J1277" s="320">
        <f>IF(I1277=0,-INT(J1276-1),J1276)</f>
        <v>1</v>
      </c>
    </row>
    <row r="1278" spans="1:10" ht="12.75">
      <c r="A1278" s="318" t="s">
        <v>1778</v>
      </c>
      <c r="B1278" s="318" t="s">
        <v>5055</v>
      </c>
      <c r="C1278" s="318" t="s">
        <v>5056</v>
      </c>
      <c r="E1278" s="318" t="s">
        <v>362</v>
      </c>
      <c r="G1278" s="318" t="s">
        <v>3051</v>
      </c>
      <c r="H1278" s="318" t="s">
        <v>3056</v>
      </c>
      <c r="I1278" s="320">
        <f>IF(A1278=A1277,1,0)</f>
        <v>1</v>
      </c>
      <c r="J1278" s="320">
        <f>IF(I1278=0,-INT(J1277-1),J1277)</f>
      </c>
    </row>
    <row r="1279" spans="1:10" ht="12.75">
      <c r="A1279" s="318" t="s">
        <v>1778</v>
      </c>
      <c r="B1279" s="318" t="s">
        <v>5057</v>
      </c>
      <c r="C1279" s="318" t="s">
        <v>5058</v>
      </c>
      <c r="E1279" s="318" t="s">
        <v>362</v>
      </c>
      <c r="G1279" s="318" t="s">
        <v>3051</v>
      </c>
      <c r="H1279" s="318" t="s">
        <v>3056</v>
      </c>
      <c r="I1279" s="320">
        <f>IF(A1279=A1278,1,0)</f>
        <v>1</v>
      </c>
      <c r="J1279" s="320">
        <f>IF(I1279=0,-INT(J1278-1),J1278)</f>
      </c>
    </row>
    <row r="1280" spans="1:10" ht="12.75">
      <c r="A1280" s="318" t="s">
        <v>1778</v>
      </c>
      <c r="B1280" s="318" t="s">
        <v>5059</v>
      </c>
      <c r="C1280" s="318" t="s">
        <v>5060</v>
      </c>
      <c r="E1280" s="318" t="s">
        <v>362</v>
      </c>
      <c r="G1280" s="318" t="s">
        <v>3056</v>
      </c>
      <c r="H1280" s="318" t="s">
        <v>3056</v>
      </c>
      <c r="I1280" s="320">
        <f>IF(A1280=A1279,1,0)</f>
        <v>1</v>
      </c>
      <c r="J1280" s="320">
        <f>IF(I1280=0,-INT(J1279-1),J1279)</f>
      </c>
    </row>
    <row r="1281" spans="1:10" ht="12.75">
      <c r="A1281" s="318" t="s">
        <v>1778</v>
      </c>
      <c r="B1281" s="318" t="s">
        <v>5061</v>
      </c>
      <c r="C1281" s="318" t="s">
        <v>5062</v>
      </c>
      <c r="E1281" s="318" t="s">
        <v>362</v>
      </c>
      <c r="G1281" s="318" t="s">
        <v>3051</v>
      </c>
      <c r="H1281" s="318" t="s">
        <v>3056</v>
      </c>
      <c r="I1281" s="320">
        <f>IF(A1281=A1280,1,0)</f>
        <v>1</v>
      </c>
      <c r="J1281" s="320">
        <f>IF(I1281=0,-INT(J1280-1),J1280)</f>
      </c>
    </row>
    <row r="1282" spans="1:10" ht="12.75">
      <c r="A1282" s="318" t="s">
        <v>1779</v>
      </c>
      <c r="B1282" s="318" t="s">
        <v>5053</v>
      </c>
      <c r="C1282" s="318" t="s">
        <v>5054</v>
      </c>
      <c r="E1282" s="318" t="s">
        <v>362</v>
      </c>
      <c r="G1282" s="318" t="s">
        <v>3051</v>
      </c>
      <c r="H1282" s="318" t="s">
        <v>3051</v>
      </c>
      <c r="I1282" s="320">
        <f>IF(A1282=A1281,1,0)</f>
        <v>0</v>
      </c>
      <c r="J1282" s="320">
        <f>IF(I1282=0,-INT(J1281-1),J1281)</f>
        <v>0</v>
      </c>
    </row>
    <row r="1283" spans="1:10" ht="12.75">
      <c r="A1283" s="318" t="s">
        <v>1779</v>
      </c>
      <c r="B1283" s="318" t="s">
        <v>5055</v>
      </c>
      <c r="C1283" s="318" t="s">
        <v>5056</v>
      </c>
      <c r="E1283" s="318" t="s">
        <v>362</v>
      </c>
      <c r="G1283" s="318" t="s">
        <v>3051</v>
      </c>
      <c r="H1283" s="318" t="s">
        <v>3056</v>
      </c>
      <c r="I1283" s="320">
        <f>IF(A1283=A1282,1,0)</f>
        <v>1</v>
      </c>
      <c r="J1283" s="320">
        <f>IF(I1283=0,-INT(J1282-1),J1282)</f>
      </c>
    </row>
    <row r="1284" spans="1:10" ht="12.75">
      <c r="A1284" s="318" t="s">
        <v>1779</v>
      </c>
      <c r="B1284" s="318" t="s">
        <v>5057</v>
      </c>
      <c r="C1284" s="318" t="s">
        <v>5058</v>
      </c>
      <c r="E1284" s="318" t="s">
        <v>362</v>
      </c>
      <c r="G1284" s="318" t="s">
        <v>3051</v>
      </c>
      <c r="H1284" s="318" t="s">
        <v>3056</v>
      </c>
      <c r="I1284" s="320">
        <f>IF(A1284=A1283,1,0)</f>
        <v>1</v>
      </c>
      <c r="J1284" s="320">
        <f>IF(I1284=0,-INT(J1283-1),J1283)</f>
      </c>
    </row>
    <row r="1285" spans="1:10" ht="12.75">
      <c r="A1285" s="318" t="s">
        <v>1779</v>
      </c>
      <c r="B1285" s="318" t="s">
        <v>5059</v>
      </c>
      <c r="C1285" s="318" t="s">
        <v>5060</v>
      </c>
      <c r="E1285" s="318" t="s">
        <v>362</v>
      </c>
      <c r="G1285" s="318" t="s">
        <v>3056</v>
      </c>
      <c r="H1285" s="318" t="s">
        <v>3056</v>
      </c>
      <c r="I1285" s="320">
        <f>IF(A1285=A1284,1,0)</f>
        <v>1</v>
      </c>
      <c r="J1285" s="320">
        <f>IF(I1285=0,-INT(J1284-1),J1284)</f>
      </c>
    </row>
    <row r="1286" spans="1:10" ht="12.75">
      <c r="A1286" s="318" t="s">
        <v>1779</v>
      </c>
      <c r="B1286" s="318" t="s">
        <v>5061</v>
      </c>
      <c r="C1286" s="318" t="s">
        <v>5062</v>
      </c>
      <c r="E1286" s="318" t="s">
        <v>362</v>
      </c>
      <c r="G1286" s="318" t="s">
        <v>3051</v>
      </c>
      <c r="H1286" s="318" t="s">
        <v>3056</v>
      </c>
      <c r="I1286" s="320">
        <f>IF(A1286=A1285,1,0)</f>
        <v>1</v>
      </c>
      <c r="J1286" s="320">
        <f>IF(I1286=0,-INT(J1285-1),J1285)</f>
      </c>
    </row>
    <row r="1287" spans="1:10" ht="12.75">
      <c r="A1287" s="318" t="s">
        <v>1778</v>
      </c>
      <c r="B1287" s="318" t="s">
        <v>5053</v>
      </c>
      <c r="C1287" s="318" t="s">
        <v>5054</v>
      </c>
      <c r="E1287" s="318" t="s">
        <v>362</v>
      </c>
      <c r="G1287" s="318" t="s">
        <v>3051</v>
      </c>
      <c r="H1287" s="318" t="s">
        <v>3051</v>
      </c>
      <c r="I1287" s="320">
        <f>IF(A1287=A1286,1,0)</f>
        <v>0</v>
      </c>
      <c r="J1287" s="320">
        <f>IF(I1287=0,-INT(J1286-1),J1286)</f>
        <v>1</v>
      </c>
    </row>
    <row r="1288" spans="1:10" ht="12.75">
      <c r="A1288" s="318" t="s">
        <v>1778</v>
      </c>
      <c r="B1288" s="318" t="s">
        <v>5055</v>
      </c>
      <c r="C1288" s="318" t="s">
        <v>5056</v>
      </c>
      <c r="E1288" s="318" t="s">
        <v>362</v>
      </c>
      <c r="G1288" s="318" t="s">
        <v>3051</v>
      </c>
      <c r="H1288" s="318" t="s">
        <v>3056</v>
      </c>
      <c r="I1288" s="320">
        <f>IF(A1288=A1287,1,0)</f>
        <v>1</v>
      </c>
      <c r="J1288" s="320">
        <f>IF(I1288=0,-INT(J1287-1),J1287)</f>
      </c>
    </row>
    <row r="1289" spans="1:10" ht="12.75">
      <c r="A1289" s="318" t="s">
        <v>1778</v>
      </c>
      <c r="B1289" s="318" t="s">
        <v>5057</v>
      </c>
      <c r="C1289" s="318" t="s">
        <v>5058</v>
      </c>
      <c r="E1289" s="318" t="s">
        <v>362</v>
      </c>
      <c r="G1289" s="318" t="s">
        <v>3051</v>
      </c>
      <c r="H1289" s="318" t="s">
        <v>3056</v>
      </c>
      <c r="I1289" s="320">
        <f>IF(A1289=A1288,1,0)</f>
        <v>1</v>
      </c>
      <c r="J1289" s="320">
        <f>IF(I1289=0,-INT(J1288-1),J1288)</f>
      </c>
    </row>
    <row r="1290" spans="1:10" ht="12.75">
      <c r="A1290" s="318" t="s">
        <v>1778</v>
      </c>
      <c r="B1290" s="318" t="s">
        <v>5059</v>
      </c>
      <c r="C1290" s="318" t="s">
        <v>5060</v>
      </c>
      <c r="E1290" s="318" t="s">
        <v>362</v>
      </c>
      <c r="G1290" s="318" t="s">
        <v>3056</v>
      </c>
      <c r="H1290" s="318" t="s">
        <v>3056</v>
      </c>
      <c r="I1290" s="320">
        <f>IF(A1290=A1289,1,0)</f>
        <v>1</v>
      </c>
      <c r="J1290" s="320">
        <f>IF(I1290=0,-INT(J1289-1),J1289)</f>
      </c>
    </row>
    <row r="1291" spans="1:10" ht="12.75">
      <c r="A1291" s="318" t="s">
        <v>1778</v>
      </c>
      <c r="B1291" s="318" t="s">
        <v>5061</v>
      </c>
      <c r="C1291" s="318" t="s">
        <v>5062</v>
      </c>
      <c r="E1291" s="318" t="s">
        <v>362</v>
      </c>
      <c r="G1291" s="318" t="s">
        <v>3051</v>
      </c>
      <c r="H1291" s="318" t="s">
        <v>3056</v>
      </c>
      <c r="I1291" s="320">
        <f>IF(A1291=A1290,1,0)</f>
        <v>1</v>
      </c>
      <c r="J1291" s="320">
        <f>IF(I1291=0,-INT(J1290-1),J1290)</f>
      </c>
    </row>
    <row r="1292" spans="1:10" ht="12.75">
      <c r="A1292" s="318" t="s">
        <v>291</v>
      </c>
      <c r="B1292" s="318" t="s">
        <v>4282</v>
      </c>
      <c r="C1292" s="318" t="s">
        <v>5063</v>
      </c>
      <c r="E1292" s="318" t="s">
        <v>362</v>
      </c>
      <c r="G1292" s="318" t="s">
        <v>3051</v>
      </c>
      <c r="H1292" s="318" t="s">
        <v>3051</v>
      </c>
      <c r="I1292" s="320">
        <f>IF(A1292=A1291,1,0)</f>
        <v>0</v>
      </c>
      <c r="J1292" s="320">
        <f>IF(I1292=0,-INT(J1291-1),J1291)</f>
        <v>0</v>
      </c>
    </row>
    <row r="1293" spans="1:10" ht="12.75">
      <c r="A1293" s="318" t="s">
        <v>1794</v>
      </c>
      <c r="B1293" s="318" t="s">
        <v>5064</v>
      </c>
      <c r="C1293" s="318" t="s">
        <v>5065</v>
      </c>
      <c r="E1293" s="318" t="s">
        <v>362</v>
      </c>
      <c r="G1293" s="318" t="s">
        <v>3051</v>
      </c>
      <c r="H1293" s="318" t="s">
        <v>3051</v>
      </c>
      <c r="I1293" s="320">
        <f>IF(A1293=A1292,1,0)</f>
        <v>0</v>
      </c>
      <c r="J1293" s="320">
        <f>IF(I1293=0,-INT(J1292-1),J1292)</f>
        <v>1</v>
      </c>
    </row>
    <row r="1294" spans="1:10" ht="12.75">
      <c r="A1294" s="318" t="s">
        <v>1794</v>
      </c>
      <c r="C1294" s="318" t="s">
        <v>5066</v>
      </c>
      <c r="E1294" s="318" t="s">
        <v>362</v>
      </c>
      <c r="G1294" s="318" t="s">
        <v>3056</v>
      </c>
      <c r="H1294" s="318" t="s">
        <v>3056</v>
      </c>
      <c r="I1294" s="320">
        <f>IF(A1294=A1293,1,0)</f>
        <v>1</v>
      </c>
      <c r="J1294" s="320">
        <f>IF(I1294=0,-INT(J1293-1),J1293)</f>
      </c>
    </row>
    <row r="1295" spans="1:10" ht="12.75">
      <c r="A1295" s="318" t="s">
        <v>1800</v>
      </c>
      <c r="B1295" s="318" t="s">
        <v>5067</v>
      </c>
      <c r="C1295" s="318" t="s">
        <v>5068</v>
      </c>
      <c r="E1295" s="318" t="s">
        <v>362</v>
      </c>
      <c r="G1295" s="318" t="s">
        <v>3051</v>
      </c>
      <c r="H1295" s="318" t="s">
        <v>3051</v>
      </c>
      <c r="I1295" s="320">
        <f>IF(A1295=A1294,1,0)</f>
        <v>0</v>
      </c>
      <c r="J1295" s="320">
        <f>IF(I1295=0,-INT(J1294-1),J1294)</f>
        <v>0</v>
      </c>
    </row>
    <row r="1296" spans="1:10" ht="12.75">
      <c r="A1296" s="318" t="s">
        <v>1800</v>
      </c>
      <c r="B1296" s="318" t="s">
        <v>5069</v>
      </c>
      <c r="C1296" s="318" t="s">
        <v>5070</v>
      </c>
      <c r="E1296" s="318" t="s">
        <v>362</v>
      </c>
      <c r="G1296" s="318" t="s">
        <v>3051</v>
      </c>
      <c r="H1296" s="318" t="s">
        <v>3056</v>
      </c>
      <c r="I1296" s="320">
        <f>IF(A1296=A1295,1,0)</f>
        <v>1</v>
      </c>
      <c r="J1296" s="320">
        <f>IF(I1296=0,-INT(J1295-1),J1295)</f>
      </c>
    </row>
    <row r="1297" spans="1:10" ht="12.75">
      <c r="A1297" s="318" t="s">
        <v>1800</v>
      </c>
      <c r="B1297" s="318" t="s">
        <v>5071</v>
      </c>
      <c r="C1297" s="318" t="s">
        <v>5072</v>
      </c>
      <c r="E1297" s="318" t="s">
        <v>362</v>
      </c>
      <c r="G1297" s="318" t="s">
        <v>3051</v>
      </c>
      <c r="H1297" s="318" t="s">
        <v>3056</v>
      </c>
      <c r="I1297" s="320">
        <f>IF(A1297=A1296,1,0)</f>
        <v>1</v>
      </c>
      <c r="J1297" s="320">
        <f>IF(I1297=0,-INT(J1296-1),J1296)</f>
      </c>
    </row>
    <row r="1298" spans="1:10" ht="12.75">
      <c r="A1298" s="318" t="s">
        <v>1806</v>
      </c>
      <c r="B1298" s="318" t="s">
        <v>5073</v>
      </c>
      <c r="C1298" s="318" t="s">
        <v>5074</v>
      </c>
      <c r="E1298" s="318" t="s">
        <v>362</v>
      </c>
      <c r="G1298" s="318" t="s">
        <v>3056</v>
      </c>
      <c r="H1298" s="318" t="s">
        <v>3056</v>
      </c>
      <c r="I1298" s="320">
        <f>IF(A1298=A1297,1,0)</f>
        <v>0</v>
      </c>
      <c r="J1298" s="320">
        <f>IF(I1298=0,-INT(J1297-1),J1297)</f>
        <v>1</v>
      </c>
    </row>
    <row r="1299" spans="1:10" ht="12.75">
      <c r="A1299" s="318" t="s">
        <v>1806</v>
      </c>
      <c r="B1299" s="318" t="s">
        <v>5075</v>
      </c>
      <c r="C1299" s="318" t="s">
        <v>5076</v>
      </c>
      <c r="E1299" s="318" t="s">
        <v>362</v>
      </c>
      <c r="G1299" s="318" t="s">
        <v>3051</v>
      </c>
      <c r="H1299" s="318" t="s">
        <v>3051</v>
      </c>
      <c r="I1299" s="320">
        <f>IF(A1299=A1298,1,0)</f>
        <v>1</v>
      </c>
      <c r="J1299" s="320">
        <f>IF(I1299=0,-INT(J1298-1),J1298)</f>
      </c>
    </row>
    <row r="1300" spans="1:10" ht="12.75">
      <c r="A1300" s="318" t="s">
        <v>1806</v>
      </c>
      <c r="B1300" s="318" t="s">
        <v>5077</v>
      </c>
      <c r="C1300" s="318" t="s">
        <v>5078</v>
      </c>
      <c r="E1300" s="318" t="s">
        <v>362</v>
      </c>
      <c r="G1300" s="318" t="s">
        <v>3056</v>
      </c>
      <c r="H1300" s="318" t="s">
        <v>3056</v>
      </c>
      <c r="I1300" s="320">
        <f>IF(A1300=A1299,1,0)</f>
        <v>1</v>
      </c>
      <c r="J1300" s="320">
        <f>IF(I1300=0,-INT(J1299-1),J1299)</f>
      </c>
    </row>
    <row r="1301" spans="1:10" ht="12.75">
      <c r="A1301" s="318" t="s">
        <v>1806</v>
      </c>
      <c r="B1301" s="318" t="s">
        <v>5079</v>
      </c>
      <c r="C1301" s="318" t="s">
        <v>5080</v>
      </c>
      <c r="E1301" s="318" t="s">
        <v>362</v>
      </c>
      <c r="G1301" s="318" t="s">
        <v>3056</v>
      </c>
      <c r="H1301" s="318" t="s">
        <v>3056</v>
      </c>
      <c r="I1301" s="320">
        <f>IF(A1301=A1300,1,0)</f>
        <v>1</v>
      </c>
      <c r="J1301" s="320">
        <f>IF(I1301=0,-INT(J1300-1),J1300)</f>
      </c>
    </row>
    <row r="1302" spans="1:10" ht="12.75">
      <c r="A1302" s="318" t="s">
        <v>1806</v>
      </c>
      <c r="B1302" s="318" t="s">
        <v>5081</v>
      </c>
      <c r="C1302" s="318" t="s">
        <v>5082</v>
      </c>
      <c r="E1302" s="318" t="s">
        <v>362</v>
      </c>
      <c r="G1302" s="318" t="s">
        <v>3056</v>
      </c>
      <c r="H1302" s="318" t="s">
        <v>3056</v>
      </c>
      <c r="I1302" s="320">
        <f>IF(A1302=A1301,1,0)</f>
        <v>1</v>
      </c>
      <c r="J1302" s="320">
        <f>IF(I1302=0,-INT(J1301-1),J1301)</f>
      </c>
    </row>
    <row r="1303" spans="1:10" ht="12.75">
      <c r="A1303" s="318" t="s">
        <v>1815</v>
      </c>
      <c r="B1303" s="318" t="s">
        <v>5083</v>
      </c>
      <c r="C1303" s="318" t="s">
        <v>5084</v>
      </c>
      <c r="E1303" s="318" t="s">
        <v>362</v>
      </c>
      <c r="G1303" s="318" t="s">
        <v>3051</v>
      </c>
      <c r="H1303" s="318" t="s">
        <v>3051</v>
      </c>
      <c r="I1303" s="320">
        <f>IF(A1303=A1302,1,0)</f>
        <v>0</v>
      </c>
      <c r="J1303" s="320">
        <f>IF(I1303=0,-INT(J1302-1),J1302)</f>
        <v>0</v>
      </c>
    </row>
    <row r="1304" spans="1:10" ht="12.75">
      <c r="A1304" s="318" t="s">
        <v>1822</v>
      </c>
      <c r="B1304" s="318" t="s">
        <v>3141</v>
      </c>
      <c r="C1304" s="318" t="s">
        <v>5085</v>
      </c>
      <c r="E1304" s="318" t="s">
        <v>362</v>
      </c>
      <c r="G1304" s="318" t="s">
        <v>3051</v>
      </c>
      <c r="H1304" s="318" t="s">
        <v>3051</v>
      </c>
      <c r="I1304" s="320">
        <f>IF(A1304=A1303,1,0)</f>
        <v>0</v>
      </c>
      <c r="J1304" s="320">
        <f>IF(I1304=0,-INT(J1303-1),J1303)</f>
        <v>1</v>
      </c>
    </row>
    <row r="1305" spans="1:10" ht="12.75">
      <c r="A1305" s="318" t="s">
        <v>1827</v>
      </c>
      <c r="B1305" s="318" t="s">
        <v>4230</v>
      </c>
      <c r="C1305" s="318" t="s">
        <v>5086</v>
      </c>
      <c r="E1305" s="318" t="s">
        <v>362</v>
      </c>
      <c r="G1305" s="318" t="s">
        <v>3051</v>
      </c>
      <c r="H1305" s="318" t="s">
        <v>3051</v>
      </c>
      <c r="I1305" s="320">
        <f>IF(A1305=A1304,1,0)</f>
        <v>0</v>
      </c>
      <c r="J1305" s="320">
        <f>IF(I1305=0,-INT(J1304-1),J1304)</f>
        <v>0</v>
      </c>
    </row>
    <row r="1306" spans="1:10" ht="12.75">
      <c r="A1306" s="318" t="s">
        <v>1832</v>
      </c>
      <c r="B1306" s="318" t="s">
        <v>5087</v>
      </c>
      <c r="C1306" s="318" t="s">
        <v>5088</v>
      </c>
      <c r="E1306" s="318" t="s">
        <v>362</v>
      </c>
      <c r="G1306" s="318" t="s">
        <v>3051</v>
      </c>
      <c r="H1306" s="318" t="s">
        <v>3051</v>
      </c>
      <c r="I1306" s="320">
        <f>IF(A1306=A1305,1,0)</f>
        <v>0</v>
      </c>
      <c r="J1306" s="320">
        <f>IF(I1306=0,-INT(J1305-1),J1305)</f>
        <v>1</v>
      </c>
    </row>
    <row r="1307" spans="1:10" ht="12.75">
      <c r="A1307" s="318" t="s">
        <v>1835</v>
      </c>
      <c r="B1307" s="318" t="s">
        <v>1819</v>
      </c>
      <c r="C1307" s="318" t="s">
        <v>1819</v>
      </c>
      <c r="I1307" s="320">
        <f>IF(A1307=A1306,1,0)</f>
        <v>0</v>
      </c>
      <c r="J1307" s="320">
        <f>IF(I1307=0,-INT(J1306-1),J1306)</f>
        <v>0</v>
      </c>
    </row>
    <row r="1308" spans="1:10" ht="12.75">
      <c r="A1308" s="318" t="s">
        <v>1841</v>
      </c>
      <c r="B1308" s="318" t="s">
        <v>5089</v>
      </c>
      <c r="C1308" s="318" t="s">
        <v>5090</v>
      </c>
      <c r="E1308" s="318" t="s">
        <v>362</v>
      </c>
      <c r="G1308" s="318" t="s">
        <v>3051</v>
      </c>
      <c r="H1308" s="318" t="s">
        <v>3051</v>
      </c>
      <c r="I1308" s="320">
        <f>IF(A1308=A1307,1,0)</f>
        <v>0</v>
      </c>
      <c r="J1308" s="320">
        <f>IF(I1308=0,-INT(J1307-1),J1307)</f>
        <v>1</v>
      </c>
    </row>
    <row r="1309" spans="1:10" ht="12.75">
      <c r="A1309" s="318" t="s">
        <v>1846</v>
      </c>
      <c r="B1309" s="318" t="s">
        <v>5091</v>
      </c>
      <c r="C1309" s="318" t="s">
        <v>5092</v>
      </c>
      <c r="E1309" s="318" t="s">
        <v>362</v>
      </c>
      <c r="G1309" s="318" t="s">
        <v>3051</v>
      </c>
      <c r="H1309" s="318" t="s">
        <v>3051</v>
      </c>
      <c r="I1309" s="320">
        <f>IF(A1309=A1308,1,0)</f>
        <v>0</v>
      </c>
      <c r="J1309" s="320">
        <f>IF(I1309=0,-INT(J1308-1),J1308)</f>
        <v>0</v>
      </c>
    </row>
    <row r="1310" spans="1:10" ht="12.75">
      <c r="A1310" s="318" t="s">
        <v>1850</v>
      </c>
      <c r="B1310" s="318" t="s">
        <v>5093</v>
      </c>
      <c r="C1310" s="318" t="s">
        <v>5094</v>
      </c>
      <c r="E1310" s="318" t="s">
        <v>362</v>
      </c>
      <c r="G1310" s="318" t="s">
        <v>3051</v>
      </c>
      <c r="H1310" s="318" t="s">
        <v>3051</v>
      </c>
      <c r="I1310" s="320">
        <f>IF(A1310=A1309,1,0)</f>
        <v>0</v>
      </c>
      <c r="J1310" s="320">
        <f>IF(I1310=0,-INT(J1309-1),J1309)</f>
        <v>1</v>
      </c>
    </row>
    <row r="1311" spans="1:10" ht="12.75">
      <c r="A1311" s="318" t="s">
        <v>1854</v>
      </c>
      <c r="B1311" s="318" t="s">
        <v>3116</v>
      </c>
      <c r="C1311" s="318" t="s">
        <v>5095</v>
      </c>
      <c r="E1311" s="318" t="s">
        <v>362</v>
      </c>
      <c r="G1311" s="318" t="s">
        <v>3051</v>
      </c>
      <c r="H1311" s="318" t="s">
        <v>3051</v>
      </c>
      <c r="I1311" s="320">
        <f>IF(A1311=A1310,1,0)</f>
        <v>0</v>
      </c>
      <c r="J1311" s="320">
        <f>IF(I1311=0,-INT(J1310-1),J1310)</f>
        <v>0</v>
      </c>
    </row>
    <row r="1312" spans="1:10" ht="12.75">
      <c r="A1312" s="318" t="s">
        <v>1861</v>
      </c>
      <c r="B1312" s="318" t="s">
        <v>5096</v>
      </c>
      <c r="C1312" s="318" t="s">
        <v>5097</v>
      </c>
      <c r="E1312" s="318" t="s">
        <v>362</v>
      </c>
      <c r="G1312" s="318" t="s">
        <v>3051</v>
      </c>
      <c r="H1312" s="318" t="s">
        <v>3051</v>
      </c>
      <c r="I1312" s="320">
        <f>IF(A1312=A1311,1,0)</f>
        <v>0</v>
      </c>
      <c r="J1312" s="320">
        <f>IF(I1312=0,-INT(J1311-1),J1311)</f>
        <v>1</v>
      </c>
    </row>
    <row r="1313" spans="1:10" ht="12.75">
      <c r="A1313" s="318" t="s">
        <v>5098</v>
      </c>
      <c r="B1313" s="318" t="s">
        <v>4232</v>
      </c>
      <c r="C1313" s="318" t="s">
        <v>5099</v>
      </c>
      <c r="E1313" s="318" t="s">
        <v>362</v>
      </c>
      <c r="G1313" s="318" t="s">
        <v>3051</v>
      </c>
      <c r="H1313" s="318" t="s">
        <v>3051</v>
      </c>
      <c r="I1313" s="320">
        <f>IF(A1313=A1312,1,0)</f>
        <v>0</v>
      </c>
      <c r="J1313" s="320">
        <f>IF(I1313=0,-INT(J1312-1),J1312)</f>
        <v>0</v>
      </c>
    </row>
    <row r="1314" spans="1:10" ht="12.75">
      <c r="A1314" s="318" t="s">
        <v>1869</v>
      </c>
      <c r="B1314" s="318" t="s">
        <v>3130</v>
      </c>
      <c r="C1314" s="318" t="s">
        <v>5100</v>
      </c>
      <c r="E1314" s="318" t="s">
        <v>362</v>
      </c>
      <c r="G1314" s="318" t="s">
        <v>3051</v>
      </c>
      <c r="H1314" s="318" t="s">
        <v>3051</v>
      </c>
      <c r="I1314" s="320">
        <f>IF(A1314=A1313,1,0)</f>
        <v>0</v>
      </c>
      <c r="J1314" s="320">
        <f>IF(I1314=0,-INT(J1313-1),J1313)</f>
        <v>1</v>
      </c>
    </row>
    <row r="1315" spans="1:10" ht="12.75">
      <c r="A1315" s="318" t="s">
        <v>1872</v>
      </c>
      <c r="B1315" s="318" t="s">
        <v>5101</v>
      </c>
      <c r="C1315" s="318" t="s">
        <v>5102</v>
      </c>
      <c r="E1315" s="318" t="s">
        <v>362</v>
      </c>
      <c r="G1315" s="318" t="s">
        <v>3051</v>
      </c>
      <c r="H1315" s="318" t="s">
        <v>3051</v>
      </c>
      <c r="I1315" s="320">
        <f>IF(A1315=A1314,1,0)</f>
        <v>0</v>
      </c>
      <c r="J1315" s="320">
        <f>IF(I1315=0,-INT(J1314-1),J1314)</f>
        <v>0</v>
      </c>
    </row>
    <row r="1316" spans="1:10" ht="12.75">
      <c r="A1316" s="318" t="s">
        <v>1876</v>
      </c>
      <c r="B1316" s="318" t="s">
        <v>5103</v>
      </c>
      <c r="C1316" s="318" t="s">
        <v>5104</v>
      </c>
      <c r="E1316" s="318" t="s">
        <v>362</v>
      </c>
      <c r="G1316" s="318" t="s">
        <v>3051</v>
      </c>
      <c r="H1316" s="318" t="s">
        <v>3051</v>
      </c>
      <c r="I1316" s="320">
        <f>IF(A1316=A1315,1,0)</f>
        <v>0</v>
      </c>
      <c r="J1316" s="320">
        <f>IF(I1316=0,-INT(J1315-1),J1315)</f>
        <v>1</v>
      </c>
    </row>
    <row r="1317" spans="1:10" ht="12.75">
      <c r="A1317" s="318" t="s">
        <v>1876</v>
      </c>
      <c r="B1317" s="318" t="s">
        <v>5105</v>
      </c>
      <c r="C1317" s="318" t="s">
        <v>5106</v>
      </c>
      <c r="E1317" s="318" t="s">
        <v>362</v>
      </c>
      <c r="G1317" s="318" t="s">
        <v>3051</v>
      </c>
      <c r="H1317" s="318" t="s">
        <v>3056</v>
      </c>
      <c r="I1317" s="320">
        <f>IF(A1317=A1316,1,0)</f>
        <v>1</v>
      </c>
      <c r="J1317" s="320">
        <f>IF(I1317=0,-INT(J1316-1),J1316)</f>
      </c>
    </row>
    <row r="1318" spans="1:10" ht="12.75">
      <c r="A1318" s="318" t="s">
        <v>1876</v>
      </c>
      <c r="B1318" s="318" t="s">
        <v>5107</v>
      </c>
      <c r="C1318" s="318" t="s">
        <v>5108</v>
      </c>
      <c r="E1318" s="318" t="s">
        <v>362</v>
      </c>
      <c r="G1318" s="318" t="s">
        <v>3051</v>
      </c>
      <c r="H1318" s="318" t="s">
        <v>3056</v>
      </c>
      <c r="I1318" s="320">
        <f>IF(A1318=A1317,1,0)</f>
        <v>1</v>
      </c>
      <c r="J1318" s="320">
        <f>IF(I1318=0,-INT(J1317-1),J1317)</f>
      </c>
    </row>
    <row r="1319" spans="1:10" ht="12.75">
      <c r="A1319" s="318" t="s">
        <v>1883</v>
      </c>
      <c r="B1319" s="318" t="s">
        <v>4230</v>
      </c>
      <c r="C1319" s="318" t="s">
        <v>5086</v>
      </c>
      <c r="E1319" s="318" t="s">
        <v>362</v>
      </c>
      <c r="G1319" s="318" t="s">
        <v>3051</v>
      </c>
      <c r="H1319" s="318" t="s">
        <v>3051</v>
      </c>
      <c r="I1319" s="320">
        <f>IF(A1319=A1318,1,0)</f>
        <v>0</v>
      </c>
      <c r="J1319" s="320">
        <f>IF(I1319=0,-INT(J1318-1),J1318)</f>
        <v>0</v>
      </c>
    </row>
    <row r="1320" spans="1:10" ht="12.75">
      <c r="A1320" s="318" t="s">
        <v>1890</v>
      </c>
      <c r="B1320" s="318" t="s">
        <v>3130</v>
      </c>
      <c r="C1320" s="318" t="s">
        <v>5100</v>
      </c>
      <c r="E1320" s="318" t="s">
        <v>362</v>
      </c>
      <c r="G1320" s="318" t="s">
        <v>3051</v>
      </c>
      <c r="H1320" s="318" t="s">
        <v>3051</v>
      </c>
      <c r="I1320" s="320">
        <f>IF(A1320=A1319,1,0)</f>
        <v>0</v>
      </c>
      <c r="J1320" s="320">
        <f>IF(I1320=0,-INT(J1319-1),J1319)</f>
        <v>1</v>
      </c>
    </row>
    <row r="1321" spans="1:10" ht="12.75">
      <c r="A1321" s="318" t="s">
        <v>1893</v>
      </c>
      <c r="B1321" s="318" t="s">
        <v>5109</v>
      </c>
      <c r="C1321" s="318" t="s">
        <v>5110</v>
      </c>
      <c r="E1321" s="318" t="s">
        <v>362</v>
      </c>
      <c r="G1321" s="324" t="s">
        <v>3051</v>
      </c>
      <c r="H1321" s="324" t="s">
        <v>3051</v>
      </c>
      <c r="I1321" s="320">
        <f>IF(A1321=A1320,1,0)</f>
        <v>0</v>
      </c>
      <c r="J1321" s="320">
        <f>IF(I1321=0,-INT(J1320-1),J1320)</f>
        <v>0</v>
      </c>
    </row>
    <row r="1322" spans="1:10" ht="12.75">
      <c r="A1322" s="318" t="s">
        <v>1905</v>
      </c>
      <c r="B1322" s="318" t="s">
        <v>4501</v>
      </c>
      <c r="C1322" s="318" t="s">
        <v>5111</v>
      </c>
      <c r="E1322" s="318" t="s">
        <v>362</v>
      </c>
      <c r="G1322" s="324" t="s">
        <v>3051</v>
      </c>
      <c r="H1322" s="324" t="s">
        <v>3051</v>
      </c>
      <c r="I1322" s="320">
        <f>IF(A1322=A1321,1,0)</f>
        <v>0</v>
      </c>
      <c r="J1322" s="320">
        <f>IF(I1322=0,-INT(J1321-1),J1321)</f>
        <v>1</v>
      </c>
    </row>
    <row r="1323" spans="1:10" ht="12.75">
      <c r="A1323" s="318" t="s">
        <v>1906</v>
      </c>
      <c r="B1323" s="318" t="s">
        <v>5112</v>
      </c>
      <c r="C1323" s="318" t="s">
        <v>5113</v>
      </c>
      <c r="E1323" s="318" t="s">
        <v>362</v>
      </c>
      <c r="G1323" s="324" t="s">
        <v>3051</v>
      </c>
      <c r="H1323" s="324" t="s">
        <v>3051</v>
      </c>
      <c r="I1323" s="320">
        <f>IF(A1323=A1322,1,0)</f>
        <v>0</v>
      </c>
      <c r="J1323" s="320">
        <f>IF(I1323=0,-INT(J1322-1),J1322)</f>
        <v>0</v>
      </c>
    </row>
    <row r="1324" spans="1:10" ht="12.75">
      <c r="A1324" s="318" t="s">
        <v>1913</v>
      </c>
      <c r="B1324" s="318" t="s">
        <v>4720</v>
      </c>
      <c r="C1324" s="318" t="s">
        <v>5114</v>
      </c>
      <c r="E1324" s="318" t="s">
        <v>362</v>
      </c>
      <c r="G1324" s="324" t="s">
        <v>3051</v>
      </c>
      <c r="H1324" s="324" t="s">
        <v>3051</v>
      </c>
      <c r="I1324" s="320">
        <f>IF(A1324=A1323,1,0)</f>
        <v>0</v>
      </c>
      <c r="J1324" s="320">
        <f>IF(I1324=0,-INT(J1323-1),J1323)</f>
        <v>1</v>
      </c>
    </row>
    <row r="1325" spans="1:10" ht="12.75">
      <c r="A1325" s="318" t="s">
        <v>1921</v>
      </c>
      <c r="B1325" s="318" t="s">
        <v>4720</v>
      </c>
      <c r="C1325" s="318" t="s">
        <v>5114</v>
      </c>
      <c r="E1325" s="318" t="s">
        <v>362</v>
      </c>
      <c r="G1325" s="324" t="s">
        <v>3051</v>
      </c>
      <c r="H1325" s="324" t="s">
        <v>3051</v>
      </c>
      <c r="I1325" s="320">
        <f>IF(A1325=A1324,1,0)</f>
        <v>0</v>
      </c>
      <c r="J1325" s="320">
        <f>IF(I1325=0,-INT(J1324-1),J1324)</f>
        <v>0</v>
      </c>
    </row>
    <row r="1326" spans="1:10" ht="12.75">
      <c r="A1326" s="318" t="s">
        <v>1929</v>
      </c>
      <c r="B1326" s="318" t="s">
        <v>5115</v>
      </c>
      <c r="C1326" s="318" t="s">
        <v>5116</v>
      </c>
      <c r="E1326" s="318" t="s">
        <v>362</v>
      </c>
      <c r="G1326" s="324" t="s">
        <v>3051</v>
      </c>
      <c r="H1326" s="324" t="s">
        <v>3051</v>
      </c>
      <c r="I1326" s="320">
        <f>IF(A1326=A1325,1,0)</f>
        <v>0</v>
      </c>
      <c r="J1326" s="320">
        <f>IF(I1326=0,-INT(J1325-1),J1325)</f>
        <v>1</v>
      </c>
    </row>
    <row r="1327" spans="1:10" ht="12.75">
      <c r="A1327" s="318" t="s">
        <v>1937</v>
      </c>
      <c r="B1327" s="318" t="s">
        <v>4680</v>
      </c>
      <c r="C1327" s="318" t="s">
        <v>5117</v>
      </c>
      <c r="E1327" s="318" t="s">
        <v>362</v>
      </c>
      <c r="G1327" s="324" t="s">
        <v>3051</v>
      </c>
      <c r="H1327" s="324" t="s">
        <v>3051</v>
      </c>
      <c r="I1327" s="320">
        <f>IF(A1327=A1326,1,0)</f>
        <v>0</v>
      </c>
      <c r="J1327" s="320">
        <f>IF(I1327=0,-INT(J1326-1),J1326)</f>
        <v>0</v>
      </c>
    </row>
    <row r="1328" spans="1:10" ht="12.75">
      <c r="A1328" s="318" t="s">
        <v>1944</v>
      </c>
      <c r="B1328" s="318" t="s">
        <v>4680</v>
      </c>
      <c r="C1328" s="318" t="s">
        <v>5117</v>
      </c>
      <c r="E1328" s="318" t="s">
        <v>362</v>
      </c>
      <c r="G1328" s="324" t="s">
        <v>3051</v>
      </c>
      <c r="H1328" s="324" t="s">
        <v>3051</v>
      </c>
      <c r="I1328" s="320">
        <f>IF(A1328=A1327,1,0)</f>
        <v>0</v>
      </c>
      <c r="J1328" s="320">
        <f>IF(I1328=0,-INT(J1327-1),J1327)</f>
        <v>1</v>
      </c>
    </row>
    <row r="1329" spans="1:10" ht="12.75">
      <c r="A1329" s="318" t="s">
        <v>1950</v>
      </c>
      <c r="B1329" s="318" t="s">
        <v>4680</v>
      </c>
      <c r="C1329" s="318" t="s">
        <v>5117</v>
      </c>
      <c r="E1329" s="318" t="s">
        <v>362</v>
      </c>
      <c r="G1329" s="324" t="s">
        <v>3051</v>
      </c>
      <c r="H1329" s="324" t="s">
        <v>3051</v>
      </c>
      <c r="I1329" s="320">
        <f>IF(A1329=A1328,1,0)</f>
        <v>0</v>
      </c>
      <c r="J1329" s="320">
        <f>IF(I1329=0,-INT(J1328-1),J1328)</f>
        <v>0</v>
      </c>
    </row>
    <row r="1330" spans="1:10" ht="12.75">
      <c r="A1330" s="318" t="s">
        <v>1956</v>
      </c>
      <c r="B1330" s="318" t="s">
        <v>4680</v>
      </c>
      <c r="C1330" s="318" t="s">
        <v>5117</v>
      </c>
      <c r="E1330" s="318" t="s">
        <v>362</v>
      </c>
      <c r="G1330" s="324" t="s">
        <v>3051</v>
      </c>
      <c r="H1330" s="324" t="s">
        <v>3051</v>
      </c>
      <c r="I1330" s="320">
        <f>IF(A1330=A1329,1,0)</f>
        <v>0</v>
      </c>
      <c r="J1330" s="320">
        <f>IF(I1330=0,-INT(J1329-1),J1329)</f>
        <v>1</v>
      </c>
    </row>
    <row r="1331" spans="1:10" ht="12.75">
      <c r="A1331" s="318" t="s">
        <v>1961</v>
      </c>
      <c r="B1331" s="318" t="s">
        <v>4680</v>
      </c>
      <c r="C1331" s="318" t="s">
        <v>5117</v>
      </c>
      <c r="E1331" s="318" t="s">
        <v>362</v>
      </c>
      <c r="G1331" s="324" t="s">
        <v>3051</v>
      </c>
      <c r="H1331" s="324" t="s">
        <v>3051</v>
      </c>
      <c r="I1331" s="320">
        <f>IF(A1331=A1330,1,0)</f>
        <v>0</v>
      </c>
      <c r="J1331" s="320">
        <f>IF(I1331=0,-INT(J1330-1),J1330)</f>
        <v>0</v>
      </c>
    </row>
    <row r="1332" spans="1:10" ht="12.75">
      <c r="A1332" s="318" t="s">
        <v>1963</v>
      </c>
      <c r="B1332" s="318" t="s">
        <v>5118</v>
      </c>
      <c r="C1332" s="318" t="s">
        <v>5119</v>
      </c>
      <c r="E1332" s="318" t="s">
        <v>362</v>
      </c>
      <c r="G1332" s="324" t="s">
        <v>3051</v>
      </c>
      <c r="H1332" s="324" t="s">
        <v>3051</v>
      </c>
      <c r="I1332" s="320">
        <f>IF(A1332=A1331,1,0)</f>
        <v>0</v>
      </c>
      <c r="J1332" s="320">
        <f>IF(I1332=0,-INT(J1331-1),J1331)</f>
        <v>1</v>
      </c>
    </row>
    <row r="1333" spans="1:10" ht="12.75">
      <c r="A1333" s="318" t="s">
        <v>1968</v>
      </c>
      <c r="B1333" s="318" t="s">
        <v>5120</v>
      </c>
      <c r="C1333" s="318" t="s">
        <v>5121</v>
      </c>
      <c r="E1333" s="318" t="s">
        <v>362</v>
      </c>
      <c r="G1333" s="324" t="s">
        <v>3051</v>
      </c>
      <c r="H1333" s="324" t="s">
        <v>3051</v>
      </c>
      <c r="I1333" s="320">
        <f>IF(A1333=A1332,1,0)</f>
        <v>0</v>
      </c>
      <c r="J1333" s="320">
        <f>IF(I1333=0,-INT(J1332-1),J1332)</f>
        <v>0</v>
      </c>
    </row>
    <row r="1334" spans="1:10" ht="12.75">
      <c r="A1334" s="318" t="s">
        <v>1973</v>
      </c>
      <c r="B1334" s="318" t="s">
        <v>5122</v>
      </c>
      <c r="C1334" s="318" t="s">
        <v>5123</v>
      </c>
      <c r="E1334" s="318" t="s">
        <v>362</v>
      </c>
      <c r="G1334" s="324" t="s">
        <v>3051</v>
      </c>
      <c r="H1334" s="324" t="s">
        <v>3051</v>
      </c>
      <c r="I1334" s="320">
        <f>IF(A1334=A1333,1,0)</f>
        <v>0</v>
      </c>
      <c r="J1334" s="320">
        <f>IF(I1334=0,-INT(J1333-1),J1333)</f>
        <v>1</v>
      </c>
    </row>
    <row r="1335" spans="1:10" ht="12.75">
      <c r="A1335" s="318" t="s">
        <v>1975</v>
      </c>
      <c r="B1335" s="318" t="s">
        <v>4680</v>
      </c>
      <c r="C1335" s="318" t="s">
        <v>5117</v>
      </c>
      <c r="E1335" s="318" t="s">
        <v>362</v>
      </c>
      <c r="G1335" s="324" t="s">
        <v>3051</v>
      </c>
      <c r="H1335" s="324" t="s">
        <v>3051</v>
      </c>
      <c r="I1335" s="320">
        <f>IF(A1335=A1334,1,0)</f>
        <v>0</v>
      </c>
      <c r="J1335" s="320">
        <f>IF(I1335=0,-INT(J1334-1),J1334)</f>
        <v>0</v>
      </c>
    </row>
    <row r="1336" spans="1:10" ht="12.75">
      <c r="A1336" s="318" t="s">
        <v>1980</v>
      </c>
      <c r="B1336" s="318" t="s">
        <v>5124</v>
      </c>
      <c r="C1336" s="318" t="s">
        <v>5125</v>
      </c>
      <c r="E1336" s="318" t="s">
        <v>362</v>
      </c>
      <c r="G1336" s="324" t="s">
        <v>3051</v>
      </c>
      <c r="H1336" s="324" t="s">
        <v>3051</v>
      </c>
      <c r="I1336" s="320">
        <f>IF(A1336=A1335,1,0)</f>
        <v>0</v>
      </c>
      <c r="J1336" s="320">
        <f>IF(I1336=0,-INT(J1335-1),J1335)</f>
        <v>1</v>
      </c>
    </row>
    <row r="1337" spans="1:10" ht="12.75">
      <c r="A1337" s="318" t="s">
        <v>1982</v>
      </c>
      <c r="B1337" s="318" t="s">
        <v>5126</v>
      </c>
      <c r="C1337" s="318" t="s">
        <v>5127</v>
      </c>
      <c r="E1337" s="318" t="s">
        <v>362</v>
      </c>
      <c r="G1337" s="324" t="s">
        <v>3051</v>
      </c>
      <c r="H1337" s="324" t="s">
        <v>3051</v>
      </c>
      <c r="I1337" s="320">
        <f>IF(A1337=A1336,1,0)</f>
        <v>0</v>
      </c>
      <c r="J1337" s="320">
        <f>IF(I1337=0,-INT(J1336-1),J1336)</f>
        <v>0</v>
      </c>
    </row>
    <row r="1338" spans="1:10" ht="12.75">
      <c r="A1338" s="318" t="s">
        <v>1985</v>
      </c>
      <c r="B1338" s="318" t="s">
        <v>5128</v>
      </c>
      <c r="C1338" s="318" t="s">
        <v>5129</v>
      </c>
      <c r="E1338" s="318" t="s">
        <v>362</v>
      </c>
      <c r="G1338" s="324" t="s">
        <v>3051</v>
      </c>
      <c r="H1338" s="324" t="s">
        <v>3051</v>
      </c>
      <c r="I1338" s="320">
        <f>IF(A1338=A1337,1,0)</f>
        <v>0</v>
      </c>
      <c r="J1338" s="320">
        <f>IF(I1338=0,-INT(J1337-1),J1337)</f>
        <v>1</v>
      </c>
    </row>
    <row r="1339" spans="1:10" ht="12.75">
      <c r="A1339" s="318" t="s">
        <v>1988</v>
      </c>
      <c r="B1339" s="318" t="s">
        <v>4842</v>
      </c>
      <c r="C1339" s="318" t="s">
        <v>5130</v>
      </c>
      <c r="E1339" s="318" t="s">
        <v>362</v>
      </c>
      <c r="G1339" s="324" t="s">
        <v>3051</v>
      </c>
      <c r="H1339" s="324" t="s">
        <v>3051</v>
      </c>
      <c r="I1339" s="320">
        <f>IF(A1339=A1338,1,0)</f>
        <v>0</v>
      </c>
      <c r="J1339" s="320">
        <f>IF(I1339=0,-INT(J1338-1),J1338)</f>
        <v>0</v>
      </c>
    </row>
    <row r="1340" spans="1:10" ht="12.75">
      <c r="A1340" s="318" t="s">
        <v>1991</v>
      </c>
      <c r="B1340" s="318" t="s">
        <v>5131</v>
      </c>
      <c r="C1340" s="318" t="s">
        <v>5132</v>
      </c>
      <c r="E1340" s="318" t="s">
        <v>362</v>
      </c>
      <c r="G1340" s="324" t="s">
        <v>3051</v>
      </c>
      <c r="H1340" s="324" t="s">
        <v>3051</v>
      </c>
      <c r="I1340" s="320">
        <f>IF(A1340=A1339,1,0)</f>
        <v>0</v>
      </c>
      <c r="J1340" s="320">
        <f>IF(I1340=0,-INT(J1339-1),J1339)</f>
        <v>1</v>
      </c>
    </row>
    <row r="1341" spans="1:10" ht="12.75">
      <c r="A1341" s="318" t="s">
        <v>1997</v>
      </c>
      <c r="B1341" s="318" t="s">
        <v>4680</v>
      </c>
      <c r="C1341" s="318" t="s">
        <v>5117</v>
      </c>
      <c r="E1341" s="318" t="s">
        <v>362</v>
      </c>
      <c r="G1341" s="324" t="s">
        <v>3051</v>
      </c>
      <c r="H1341" s="324" t="s">
        <v>3051</v>
      </c>
      <c r="I1341" s="320">
        <f>IF(A1341=A1340,1,0)</f>
        <v>0</v>
      </c>
      <c r="J1341" s="320">
        <f>IF(I1341=0,-INT(J1340-1),J1340)</f>
        <v>0</v>
      </c>
    </row>
    <row r="1342" spans="1:10" ht="12.75">
      <c r="A1342" s="318" t="s">
        <v>2004</v>
      </c>
      <c r="B1342" s="318" t="s">
        <v>5133</v>
      </c>
      <c r="C1342" s="318" t="s">
        <v>5134</v>
      </c>
      <c r="E1342" s="318" t="s">
        <v>362</v>
      </c>
      <c r="G1342" s="324" t="s">
        <v>3051</v>
      </c>
      <c r="H1342" s="324" t="s">
        <v>3051</v>
      </c>
      <c r="I1342" s="320">
        <f>IF(A1342=A1341,1,0)</f>
        <v>0</v>
      </c>
      <c r="J1342" s="320">
        <f>IF(I1342=0,-INT(J1341-1),J1341)</f>
        <v>1</v>
      </c>
    </row>
    <row r="1343" spans="1:10" ht="12.75">
      <c r="A1343" s="318" t="s">
        <v>2009</v>
      </c>
      <c r="B1343" s="318" t="s">
        <v>4476</v>
      </c>
      <c r="C1343" s="318" t="s">
        <v>5135</v>
      </c>
      <c r="E1343" s="318" t="s">
        <v>362</v>
      </c>
      <c r="G1343" s="324" t="s">
        <v>3051</v>
      </c>
      <c r="H1343" s="324" t="s">
        <v>3051</v>
      </c>
      <c r="I1343" s="320">
        <f>IF(A1343=A1342,1,0)</f>
        <v>0</v>
      </c>
      <c r="J1343" s="320">
        <f>IF(I1343=0,-INT(J1342-1),J1342)</f>
        <v>0</v>
      </c>
    </row>
    <row r="1344" spans="1:10" ht="12.75">
      <c r="A1344" s="318" t="s">
        <v>2014</v>
      </c>
      <c r="B1344" s="318" t="s">
        <v>4152</v>
      </c>
      <c r="C1344" s="318" t="s">
        <v>5136</v>
      </c>
      <c r="E1344" s="318" t="s">
        <v>362</v>
      </c>
      <c r="G1344" s="324" t="s">
        <v>3051</v>
      </c>
      <c r="H1344" s="324" t="s">
        <v>3051</v>
      </c>
      <c r="I1344" s="320">
        <f>IF(A1344=A1343,1,0)</f>
        <v>0</v>
      </c>
      <c r="J1344" s="320">
        <f>IF(I1344=0,-INT(J1343-1),J1343)</f>
        <v>1</v>
      </c>
    </row>
    <row r="1345" spans="1:10" ht="12.75">
      <c r="A1345" s="318" t="s">
        <v>2018</v>
      </c>
      <c r="B1345" s="318" t="s">
        <v>4152</v>
      </c>
      <c r="C1345" s="318" t="s">
        <v>5136</v>
      </c>
      <c r="E1345" s="318" t="s">
        <v>362</v>
      </c>
      <c r="G1345" s="324" t="s">
        <v>3051</v>
      </c>
      <c r="H1345" s="324" t="s">
        <v>3051</v>
      </c>
      <c r="I1345" s="320">
        <f>IF(A1345=A1344,1,0)</f>
        <v>0</v>
      </c>
      <c r="J1345" s="320">
        <f>IF(I1345=0,-INT(J1344-1),J1344)</f>
        <v>0</v>
      </c>
    </row>
    <row r="1346" spans="1:10" ht="12.75">
      <c r="A1346" s="318" t="s">
        <v>2020</v>
      </c>
      <c r="B1346" s="318" t="s">
        <v>4152</v>
      </c>
      <c r="C1346" s="318" t="s">
        <v>5136</v>
      </c>
      <c r="E1346" s="318" t="s">
        <v>362</v>
      </c>
      <c r="G1346" s="324" t="s">
        <v>3051</v>
      </c>
      <c r="H1346" s="324" t="s">
        <v>3051</v>
      </c>
      <c r="I1346" s="320">
        <f>IF(A1346=A1345,1,0)</f>
        <v>0</v>
      </c>
      <c r="J1346" s="320">
        <f>IF(I1346=0,-INT(J1345-1),J1345)</f>
        <v>1</v>
      </c>
    </row>
    <row r="1347" spans="1:10" ht="12.75">
      <c r="A1347" s="318" t="s">
        <v>2023</v>
      </c>
      <c r="B1347" s="318" t="s">
        <v>4152</v>
      </c>
      <c r="C1347" s="318" t="s">
        <v>5136</v>
      </c>
      <c r="E1347" s="318" t="s">
        <v>362</v>
      </c>
      <c r="G1347" s="324" t="s">
        <v>3051</v>
      </c>
      <c r="H1347" s="324" t="s">
        <v>3051</v>
      </c>
      <c r="I1347" s="320">
        <f>IF(A1347=A1346,1,0)</f>
        <v>0</v>
      </c>
      <c r="J1347" s="320">
        <f>IF(I1347=0,-INT(J1346-1),J1346)</f>
        <v>0</v>
      </c>
    </row>
    <row r="1348" spans="1:10" ht="12.75">
      <c r="A1348" s="318" t="s">
        <v>2026</v>
      </c>
      <c r="B1348" s="318" t="s">
        <v>4152</v>
      </c>
      <c r="C1348" s="318" t="s">
        <v>5136</v>
      </c>
      <c r="E1348" s="318" t="s">
        <v>362</v>
      </c>
      <c r="G1348" s="324" t="s">
        <v>3051</v>
      </c>
      <c r="H1348" s="324" t="s">
        <v>3051</v>
      </c>
      <c r="I1348" s="320">
        <f>IF(A1348=A1347,1,0)</f>
        <v>0</v>
      </c>
      <c r="J1348" s="320">
        <f>IF(I1348=0,-INT(J1347-1),J1347)</f>
        <v>1</v>
      </c>
    </row>
    <row r="1349" spans="1:10" ht="12.75">
      <c r="A1349" s="318" t="s">
        <v>2029</v>
      </c>
      <c r="B1349" s="318" t="s">
        <v>2030</v>
      </c>
      <c r="G1349" s="324"/>
      <c r="H1349" s="324"/>
      <c r="I1349" s="320">
        <f>IF(A1349=A1348,1,0)</f>
        <v>0</v>
      </c>
      <c r="J1349" s="320">
        <f>IF(I1349=0,-INT(J1348-1),J1348)</f>
        <v>0</v>
      </c>
    </row>
    <row r="1350" spans="1:10" ht="12.75">
      <c r="A1350" s="318" t="s">
        <v>2031</v>
      </c>
      <c r="B1350" s="318" t="s">
        <v>4152</v>
      </c>
      <c r="C1350" s="318" t="s">
        <v>5136</v>
      </c>
      <c r="E1350" s="318" t="s">
        <v>362</v>
      </c>
      <c r="G1350" s="324" t="s">
        <v>3051</v>
      </c>
      <c r="H1350" s="324" t="s">
        <v>3051</v>
      </c>
      <c r="I1350" s="320">
        <f>IF(A1350=A1349,1,0)</f>
        <v>0</v>
      </c>
      <c r="J1350" s="320">
        <f>IF(I1350=0,-INT(J1349-1),J1349)</f>
        <v>1</v>
      </c>
    </row>
    <row r="1351" spans="1:10" ht="12.75">
      <c r="A1351" s="318" t="s">
        <v>2035</v>
      </c>
      <c r="B1351" s="318" t="s">
        <v>4680</v>
      </c>
      <c r="C1351" s="318" t="s">
        <v>5117</v>
      </c>
      <c r="E1351" s="318" t="s">
        <v>362</v>
      </c>
      <c r="G1351" s="324" t="s">
        <v>3051</v>
      </c>
      <c r="H1351" s="324" t="s">
        <v>3051</v>
      </c>
      <c r="I1351" s="320">
        <f>IF(A1351=A1350,1,0)</f>
        <v>0</v>
      </c>
      <c r="J1351" s="320">
        <f>IF(I1351=0,-INT(J1350-1),J1350)</f>
        <v>0</v>
      </c>
    </row>
    <row r="1352" spans="1:10" ht="12.75">
      <c r="A1352" s="318" t="s">
        <v>2038</v>
      </c>
      <c r="B1352" s="318" t="s">
        <v>5137</v>
      </c>
      <c r="C1352" s="318" t="s">
        <v>5138</v>
      </c>
      <c r="E1352" s="318" t="s">
        <v>362</v>
      </c>
      <c r="G1352" s="324" t="s">
        <v>3051</v>
      </c>
      <c r="H1352" s="324" t="s">
        <v>3051</v>
      </c>
      <c r="I1352" s="320">
        <f>IF(A1352=A1351,1,0)</f>
        <v>0</v>
      </c>
      <c r="J1352" s="320">
        <f>IF(I1352=0,-INT(J1351-1),J1351)</f>
        <v>1</v>
      </c>
    </row>
    <row r="1353" spans="1:10" ht="12.75">
      <c r="A1353" s="318" t="s">
        <v>2040</v>
      </c>
      <c r="B1353" s="318" t="s">
        <v>5133</v>
      </c>
      <c r="C1353" s="318" t="s">
        <v>5134</v>
      </c>
      <c r="E1353" s="318" t="s">
        <v>362</v>
      </c>
      <c r="G1353" s="324" t="s">
        <v>3051</v>
      </c>
      <c r="H1353" s="324" t="s">
        <v>3051</v>
      </c>
      <c r="I1353" s="320">
        <f>IF(A1353=A1352,1,0)</f>
        <v>0</v>
      </c>
      <c r="J1353" s="320">
        <f>IF(I1353=0,-INT(J1352-1),J1352)</f>
        <v>0</v>
      </c>
    </row>
    <row r="1354" spans="1:10" ht="12.75">
      <c r="A1354" s="318" t="s">
        <v>2042</v>
      </c>
      <c r="B1354" s="318" t="s">
        <v>5139</v>
      </c>
      <c r="C1354" s="318" t="s">
        <v>5140</v>
      </c>
      <c r="E1354" s="318" t="s">
        <v>362</v>
      </c>
      <c r="G1354" s="324" t="s">
        <v>3051</v>
      </c>
      <c r="H1354" s="324" t="s">
        <v>3051</v>
      </c>
      <c r="I1354" s="320">
        <f>IF(A1354=A1353,1,0)</f>
        <v>0</v>
      </c>
      <c r="J1354" s="320">
        <f>IF(I1354=0,-INT(J1353-1),J1353)</f>
        <v>1</v>
      </c>
    </row>
    <row r="1355" spans="1:10" ht="12.75">
      <c r="A1355" s="318" t="s">
        <v>2048</v>
      </c>
      <c r="B1355" s="318" t="s">
        <v>4842</v>
      </c>
      <c r="C1355" s="318" t="s">
        <v>5130</v>
      </c>
      <c r="E1355" s="318" t="s">
        <v>362</v>
      </c>
      <c r="G1355" s="324" t="s">
        <v>3051</v>
      </c>
      <c r="H1355" s="324" t="s">
        <v>3051</v>
      </c>
      <c r="I1355" s="320">
        <f>IF(A1355=A1354,1,0)</f>
        <v>0</v>
      </c>
      <c r="J1355" s="320">
        <f>IF(I1355=0,-INT(J1354-1),J1354)</f>
        <v>0</v>
      </c>
    </row>
    <row r="1356" spans="1:10" ht="12.75">
      <c r="A1356" s="318" t="s">
        <v>2051</v>
      </c>
      <c r="B1356" s="318" t="s">
        <v>5141</v>
      </c>
      <c r="C1356" s="318" t="s">
        <v>5142</v>
      </c>
      <c r="E1356" s="318" t="s">
        <v>362</v>
      </c>
      <c r="G1356" s="324" t="s">
        <v>3051</v>
      </c>
      <c r="H1356" s="324" t="s">
        <v>3051</v>
      </c>
      <c r="I1356" s="320">
        <f>IF(A1356=A1355,1,0)</f>
        <v>0</v>
      </c>
      <c r="J1356" s="320">
        <f>IF(I1356=0,-INT(J1355-1),J1355)</f>
        <v>1</v>
      </c>
    </row>
    <row r="1357" spans="1:10" ht="12.75">
      <c r="A1357" s="318" t="s">
        <v>2054</v>
      </c>
      <c r="B1357" s="318" t="s">
        <v>5143</v>
      </c>
      <c r="C1357" s="318" t="s">
        <v>5144</v>
      </c>
      <c r="E1357" s="318" t="s">
        <v>362</v>
      </c>
      <c r="G1357" s="324" t="s">
        <v>3051</v>
      </c>
      <c r="H1357" s="324" t="s">
        <v>3051</v>
      </c>
      <c r="I1357" s="320">
        <f>IF(A1357=A1356,1,0)</f>
        <v>0</v>
      </c>
      <c r="J1357" s="320">
        <f>IF(I1357=0,-INT(J1356-1),J1356)</f>
        <v>0</v>
      </c>
    </row>
    <row r="1358" spans="1:10" ht="12.75">
      <c r="A1358" s="318" t="s">
        <v>2056</v>
      </c>
      <c r="B1358" s="318" t="s">
        <v>5145</v>
      </c>
      <c r="C1358" s="318" t="s">
        <v>5146</v>
      </c>
      <c r="E1358" s="318" t="s">
        <v>362</v>
      </c>
      <c r="G1358" s="324" t="s">
        <v>3051</v>
      </c>
      <c r="H1358" s="324" t="s">
        <v>3051</v>
      </c>
      <c r="I1358" s="320">
        <f>IF(A1358=A1357,1,0)</f>
        <v>0</v>
      </c>
      <c r="J1358" s="320">
        <f>IF(I1358=0,-INT(J1357-1),J1357)</f>
        <v>1</v>
      </c>
    </row>
    <row r="1359" spans="1:10" ht="12.75">
      <c r="A1359" s="318" t="s">
        <v>2057</v>
      </c>
      <c r="B1359" s="318" t="s">
        <v>5147</v>
      </c>
      <c r="C1359" s="318" t="s">
        <v>5148</v>
      </c>
      <c r="E1359" s="318" t="s">
        <v>362</v>
      </c>
      <c r="G1359" s="324" t="s">
        <v>3051</v>
      </c>
      <c r="H1359" s="324" t="s">
        <v>3051</v>
      </c>
      <c r="I1359" s="320">
        <f>IF(A1359=A1358,1,0)</f>
        <v>0</v>
      </c>
      <c r="J1359" s="320">
        <f>IF(I1359=0,-INT(J1358-1),J1358)</f>
        <v>0</v>
      </c>
    </row>
    <row r="1360" spans="1:10" ht="12.75">
      <c r="A1360" s="318" t="s">
        <v>2058</v>
      </c>
      <c r="B1360" s="318" t="s">
        <v>4453</v>
      </c>
      <c r="C1360" s="318" t="s">
        <v>5149</v>
      </c>
      <c r="E1360" s="318" t="s">
        <v>362</v>
      </c>
      <c r="G1360" s="324" t="s">
        <v>3051</v>
      </c>
      <c r="H1360" s="324" t="s">
        <v>3051</v>
      </c>
      <c r="I1360" s="320">
        <f>IF(A1360=A1359,1,0)</f>
        <v>0</v>
      </c>
      <c r="J1360" s="320">
        <f>IF(I1360=0,-INT(J1359-1),J1359)</f>
        <v>1</v>
      </c>
    </row>
    <row r="1361" spans="1:10" ht="12.75">
      <c r="A1361" s="318" t="s">
        <v>2063</v>
      </c>
      <c r="B1361" s="318" t="s">
        <v>5150</v>
      </c>
      <c r="C1361" s="318" t="s">
        <v>5151</v>
      </c>
      <c r="E1361" s="318" t="s">
        <v>362</v>
      </c>
      <c r="G1361" s="324" t="s">
        <v>3051</v>
      </c>
      <c r="H1361" s="324" t="s">
        <v>3051</v>
      </c>
      <c r="I1361" s="320">
        <f>IF(A1361=A1360,1,0)</f>
        <v>0</v>
      </c>
      <c r="J1361" s="320">
        <f>IF(I1361=0,-INT(J1360-1),J1360)</f>
        <v>0</v>
      </c>
    </row>
    <row r="1362" spans="1:10" ht="12.75">
      <c r="A1362" s="318" t="s">
        <v>2064</v>
      </c>
      <c r="B1362" s="318" t="s">
        <v>4720</v>
      </c>
      <c r="C1362" s="318" t="s">
        <v>5114</v>
      </c>
      <c r="E1362" s="318" t="s">
        <v>362</v>
      </c>
      <c r="G1362" s="324" t="s">
        <v>3051</v>
      </c>
      <c r="H1362" s="324" t="s">
        <v>3051</v>
      </c>
      <c r="I1362" s="320">
        <f>IF(A1362=A1361,1,0)</f>
        <v>0</v>
      </c>
      <c r="J1362" s="320">
        <f>IF(I1362=0,-INT(J1361-1),J1361)</f>
        <v>1</v>
      </c>
    </row>
    <row r="1363" spans="1:10" ht="12.75">
      <c r="A1363" s="318" t="s">
        <v>2067</v>
      </c>
      <c r="B1363" s="318" t="s">
        <v>4347</v>
      </c>
      <c r="C1363" s="318" t="s">
        <v>5152</v>
      </c>
      <c r="E1363" s="318" t="s">
        <v>362</v>
      </c>
      <c r="G1363" s="324" t="s">
        <v>3051</v>
      </c>
      <c r="H1363" s="324" t="s">
        <v>3051</v>
      </c>
      <c r="I1363" s="320">
        <f>IF(A1363=A1362,1,0)</f>
        <v>0</v>
      </c>
      <c r="J1363" s="320">
        <f>IF(I1363=0,-INT(J1362-1),J1362)</f>
        <v>0</v>
      </c>
    </row>
    <row r="1364" spans="1:10" ht="12.75">
      <c r="A1364" s="318" t="s">
        <v>2070</v>
      </c>
      <c r="B1364" s="318" t="s">
        <v>4347</v>
      </c>
      <c r="C1364" s="318" t="s">
        <v>5152</v>
      </c>
      <c r="E1364" s="318" t="s">
        <v>362</v>
      </c>
      <c r="G1364" s="324" t="s">
        <v>3051</v>
      </c>
      <c r="H1364" s="324" t="s">
        <v>3051</v>
      </c>
      <c r="I1364" s="320">
        <f>IF(A1364=A1363,1,0)</f>
        <v>0</v>
      </c>
      <c r="J1364" s="320">
        <f>IF(I1364=0,-INT(J1363-1),J1363)</f>
        <v>1</v>
      </c>
    </row>
    <row r="1365" spans="1:10" ht="12.75">
      <c r="A1365" s="318" t="s">
        <v>2071</v>
      </c>
      <c r="B1365" s="318" t="s">
        <v>4779</v>
      </c>
      <c r="C1365" s="318" t="s">
        <v>5153</v>
      </c>
      <c r="E1365" s="318" t="s">
        <v>362</v>
      </c>
      <c r="G1365" s="324" t="s">
        <v>3051</v>
      </c>
      <c r="H1365" s="324" t="s">
        <v>3051</v>
      </c>
      <c r="I1365" s="320">
        <f>IF(A1365=A1364,1,0)</f>
        <v>0</v>
      </c>
      <c r="J1365" s="320">
        <f>IF(I1365=0,-INT(J1364-1),J1364)</f>
        <v>0</v>
      </c>
    </row>
    <row r="1366" spans="1:10" ht="12.75">
      <c r="A1366" s="318" t="s">
        <v>2076</v>
      </c>
      <c r="B1366" s="318" t="s">
        <v>4599</v>
      </c>
      <c r="C1366" s="318" t="s">
        <v>5154</v>
      </c>
      <c r="E1366" s="318" t="s">
        <v>362</v>
      </c>
      <c r="G1366" s="324" t="s">
        <v>3051</v>
      </c>
      <c r="H1366" s="324" t="s">
        <v>3051</v>
      </c>
      <c r="I1366" s="320">
        <f>IF(A1366=A1365,1,0)</f>
        <v>0</v>
      </c>
      <c r="J1366" s="320">
        <f>IF(I1366=0,-INT(J1365-1),J1365)</f>
        <v>1</v>
      </c>
    </row>
    <row r="1367" spans="1:10" ht="12.75">
      <c r="A1367" s="318" t="s">
        <v>2081</v>
      </c>
      <c r="B1367" s="318" t="s">
        <v>4152</v>
      </c>
      <c r="C1367" s="318" t="s">
        <v>5136</v>
      </c>
      <c r="E1367" s="318" t="s">
        <v>362</v>
      </c>
      <c r="G1367" s="324" t="s">
        <v>3051</v>
      </c>
      <c r="H1367" s="324" t="s">
        <v>3051</v>
      </c>
      <c r="I1367" s="320">
        <f>IF(A1367=A1366,1,0)</f>
        <v>0</v>
      </c>
      <c r="J1367" s="320">
        <f>IF(I1367=0,-INT(J1366-1),J1366)</f>
        <v>0</v>
      </c>
    </row>
    <row r="1368" spans="1:10" ht="12.75">
      <c r="A1368" s="318" t="s">
        <v>2084</v>
      </c>
      <c r="B1368" s="318" t="s">
        <v>4761</v>
      </c>
      <c r="C1368" s="318" t="s">
        <v>5155</v>
      </c>
      <c r="E1368" s="318" t="s">
        <v>362</v>
      </c>
      <c r="G1368" s="324" t="s">
        <v>3051</v>
      </c>
      <c r="H1368" s="324" t="s">
        <v>3051</v>
      </c>
      <c r="I1368" s="320">
        <f>IF(A1368=A1367,1,0)</f>
        <v>0</v>
      </c>
      <c r="J1368" s="320">
        <f>IF(I1368=0,-INT(J1367-1),J1367)</f>
        <v>1</v>
      </c>
    </row>
    <row r="1369" spans="1:10" ht="12.75">
      <c r="A1369" s="318" t="s">
        <v>2089</v>
      </c>
      <c r="B1369" s="318" t="s">
        <v>4720</v>
      </c>
      <c r="C1369" s="318" t="s">
        <v>5114</v>
      </c>
      <c r="E1369" s="318" t="s">
        <v>362</v>
      </c>
      <c r="G1369" s="324" t="s">
        <v>3051</v>
      </c>
      <c r="H1369" s="324" t="s">
        <v>3051</v>
      </c>
      <c r="I1369" s="320">
        <f>IF(A1369=A1368,1,0)</f>
        <v>0</v>
      </c>
      <c r="J1369" s="320">
        <f>IF(I1369=0,-INT(J1368-1),J1368)</f>
        <v>0</v>
      </c>
    </row>
    <row r="1370" spans="1:10" ht="12.75">
      <c r="A1370" s="318" t="s">
        <v>2094</v>
      </c>
      <c r="B1370" s="318" t="s">
        <v>3122</v>
      </c>
      <c r="C1370" s="318" t="s">
        <v>5156</v>
      </c>
      <c r="E1370" s="318" t="s">
        <v>362</v>
      </c>
      <c r="G1370" s="324" t="s">
        <v>3051</v>
      </c>
      <c r="H1370" s="324" t="s">
        <v>3051</v>
      </c>
      <c r="I1370" s="320">
        <f>IF(A1370=A1369,1,0)</f>
        <v>0</v>
      </c>
      <c r="J1370" s="320">
        <f>IF(I1370=0,-INT(J1369-1),J1369)</f>
        <v>1</v>
      </c>
    </row>
    <row r="1371" spans="1:10" ht="12.75">
      <c r="A1371" s="318" t="s">
        <v>2097</v>
      </c>
      <c r="B1371" s="318" t="s">
        <v>4720</v>
      </c>
      <c r="C1371" s="318" t="s">
        <v>5114</v>
      </c>
      <c r="E1371" s="318" t="s">
        <v>362</v>
      </c>
      <c r="G1371" s="324" t="s">
        <v>3051</v>
      </c>
      <c r="H1371" s="324" t="s">
        <v>3051</v>
      </c>
      <c r="I1371" s="320">
        <f>IF(A1371=A1370,1,0)</f>
        <v>0</v>
      </c>
      <c r="J1371" s="320">
        <f>IF(I1371=0,-INT(J1370-1),J1370)</f>
        <v>0</v>
      </c>
    </row>
    <row r="1372" spans="1:10" ht="12.75">
      <c r="A1372" s="318" t="s">
        <v>2099</v>
      </c>
      <c r="B1372" s="318" t="s">
        <v>4769</v>
      </c>
      <c r="C1372" s="318" t="s">
        <v>5157</v>
      </c>
      <c r="E1372" s="318" t="s">
        <v>362</v>
      </c>
      <c r="G1372" s="324" t="s">
        <v>3051</v>
      </c>
      <c r="H1372" s="324" t="s">
        <v>3051</v>
      </c>
      <c r="I1372" s="320">
        <f>IF(A1372=A1371,1,0)</f>
        <v>0</v>
      </c>
      <c r="J1372" s="320">
        <f>IF(I1372=0,-INT(J1371-1),J1371)</f>
        <v>1</v>
      </c>
    </row>
    <row r="1373" spans="1:10" ht="12.75">
      <c r="A1373" s="318" t="s">
        <v>2101</v>
      </c>
      <c r="B1373" s="318" t="s">
        <v>5158</v>
      </c>
      <c r="C1373" s="318" t="s">
        <v>5159</v>
      </c>
      <c r="E1373" s="318" t="s">
        <v>362</v>
      </c>
      <c r="G1373" s="324" t="s">
        <v>3051</v>
      </c>
      <c r="H1373" s="324" t="s">
        <v>3051</v>
      </c>
      <c r="I1373" s="320">
        <f>IF(A1373=A1372,1,0)</f>
        <v>0</v>
      </c>
      <c r="J1373" s="320">
        <f>IF(I1373=0,-INT(J1372-1),J1372)</f>
        <v>0</v>
      </c>
    </row>
    <row r="1374" spans="1:10" ht="12.75">
      <c r="A1374" s="318" t="s">
        <v>2103</v>
      </c>
      <c r="B1374" s="318" t="s">
        <v>5160</v>
      </c>
      <c r="C1374" s="318" t="s">
        <v>5161</v>
      </c>
      <c r="E1374" s="318" t="s">
        <v>362</v>
      </c>
      <c r="G1374" s="324" t="s">
        <v>3051</v>
      </c>
      <c r="H1374" s="324" t="s">
        <v>3051</v>
      </c>
      <c r="I1374" s="320">
        <f>IF(A1374=A1373,1,0)</f>
        <v>0</v>
      </c>
      <c r="J1374" s="320">
        <f>IF(I1374=0,-INT(J1373-1),J1373)</f>
        <v>1</v>
      </c>
    </row>
    <row r="1375" spans="1:10" ht="12.75">
      <c r="A1375" s="318" t="s">
        <v>2105</v>
      </c>
      <c r="B1375" s="318" t="s">
        <v>5162</v>
      </c>
      <c r="C1375" s="318" t="s">
        <v>5163</v>
      </c>
      <c r="E1375" s="318" t="s">
        <v>362</v>
      </c>
      <c r="G1375" s="324" t="s">
        <v>3051</v>
      </c>
      <c r="H1375" s="324" t="s">
        <v>3051</v>
      </c>
      <c r="I1375" s="320">
        <f>IF(A1375=A1374,1,0)</f>
        <v>0</v>
      </c>
      <c r="J1375" s="320">
        <f>IF(I1375=0,-INT(J1374-1),J1374)</f>
        <v>0</v>
      </c>
    </row>
    <row r="1376" spans="1:10" ht="12.75">
      <c r="A1376" s="318" t="s">
        <v>2107</v>
      </c>
      <c r="B1376" s="318" t="s">
        <v>5164</v>
      </c>
      <c r="C1376" s="318" t="s">
        <v>5165</v>
      </c>
      <c r="E1376" s="318" t="s">
        <v>362</v>
      </c>
      <c r="G1376" s="324" t="s">
        <v>3051</v>
      </c>
      <c r="H1376" s="324" t="s">
        <v>3051</v>
      </c>
      <c r="I1376" s="320">
        <f>IF(A1376=A1375,1,0)</f>
        <v>0</v>
      </c>
      <c r="J1376" s="320">
        <f>IF(I1376=0,-INT(J1375-1),J1375)</f>
        <v>1</v>
      </c>
    </row>
    <row r="1377" spans="1:10" ht="12.75">
      <c r="A1377" s="318" t="s">
        <v>2109</v>
      </c>
      <c r="B1377" s="318" t="s">
        <v>4682</v>
      </c>
      <c r="C1377" s="318" t="s">
        <v>5166</v>
      </c>
      <c r="E1377" s="318" t="s">
        <v>362</v>
      </c>
      <c r="G1377" s="324" t="s">
        <v>3051</v>
      </c>
      <c r="H1377" s="324" t="s">
        <v>3051</v>
      </c>
      <c r="I1377" s="320">
        <f>IF(A1377=A1376,1,0)</f>
        <v>0</v>
      </c>
      <c r="J1377" s="320">
        <f>IF(I1377=0,-INT(J1376-1),J1376)</f>
        <v>0</v>
      </c>
    </row>
    <row r="1378" spans="1:10" ht="12.75">
      <c r="A1378" s="318" t="s">
        <v>2111</v>
      </c>
      <c r="B1378" s="318" t="s">
        <v>5167</v>
      </c>
      <c r="C1378" s="318" t="s">
        <v>5168</v>
      </c>
      <c r="E1378" s="318" t="s">
        <v>362</v>
      </c>
      <c r="G1378" s="324" t="s">
        <v>3051</v>
      </c>
      <c r="H1378" s="324" t="s">
        <v>3051</v>
      </c>
      <c r="I1378" s="320">
        <f>IF(A1378=A1377,1,0)</f>
        <v>0</v>
      </c>
      <c r="J1378" s="320">
        <f>IF(I1378=0,-INT(J1377-1),J1377)</f>
        <v>1</v>
      </c>
    </row>
    <row r="1379" spans="1:10" ht="12.75">
      <c r="A1379" s="318" t="s">
        <v>2115</v>
      </c>
      <c r="B1379" s="318" t="s">
        <v>4476</v>
      </c>
      <c r="C1379" s="318" t="s">
        <v>5135</v>
      </c>
      <c r="E1379" s="318" t="s">
        <v>362</v>
      </c>
      <c r="G1379" s="324" t="s">
        <v>3051</v>
      </c>
      <c r="H1379" s="324" t="s">
        <v>3051</v>
      </c>
      <c r="I1379" s="320">
        <f>IF(A1379=A1378,1,0)</f>
        <v>0</v>
      </c>
      <c r="J1379" s="320">
        <f>IF(I1379=0,-INT(J1378-1),J1378)</f>
        <v>0</v>
      </c>
    </row>
    <row r="1380" spans="1:10" ht="12.75">
      <c r="A1380" s="318" t="s">
        <v>2120</v>
      </c>
      <c r="B1380" s="318" t="s">
        <v>4756</v>
      </c>
      <c r="C1380" s="318" t="s">
        <v>4757</v>
      </c>
      <c r="E1380" s="318" t="s">
        <v>362</v>
      </c>
      <c r="G1380" s="324" t="s">
        <v>3051</v>
      </c>
      <c r="H1380" s="324" t="s">
        <v>3051</v>
      </c>
      <c r="I1380" s="320">
        <f>IF(A1380=A1379,1,0)</f>
        <v>0</v>
      </c>
      <c r="J1380" s="320">
        <f>IF(I1380=0,-INT(J1379-1),J1379)</f>
        <v>1</v>
      </c>
    </row>
    <row r="1381" spans="1:10" ht="12.75">
      <c r="A1381" s="318" t="s">
        <v>2126</v>
      </c>
      <c r="B1381" s="318" t="s">
        <v>4232</v>
      </c>
      <c r="C1381" s="318" t="s">
        <v>5169</v>
      </c>
      <c r="E1381" s="318" t="s">
        <v>362</v>
      </c>
      <c r="G1381" s="324" t="s">
        <v>3051</v>
      </c>
      <c r="H1381" s="324" t="s">
        <v>3051</v>
      </c>
      <c r="I1381" s="320">
        <f>IF(A1381=A1380,1,0)</f>
        <v>0</v>
      </c>
      <c r="J1381" s="320">
        <f>IF(I1381=0,-INT(J1380-1),J1380)</f>
        <v>0</v>
      </c>
    </row>
    <row r="1382" spans="1:10" ht="12.75">
      <c r="A1382" s="318" t="s">
        <v>2131</v>
      </c>
      <c r="B1382" s="318" t="s">
        <v>5170</v>
      </c>
      <c r="C1382" s="318" t="s">
        <v>5171</v>
      </c>
      <c r="E1382" s="318" t="s">
        <v>362</v>
      </c>
      <c r="G1382" s="324" t="s">
        <v>3051</v>
      </c>
      <c r="H1382" s="324" t="s">
        <v>3051</v>
      </c>
      <c r="I1382" s="320">
        <f>IF(A1382=A1381,1,0)</f>
        <v>0</v>
      </c>
      <c r="J1382" s="320">
        <f>IF(I1382=0,-INT(J1381-1),J1381)</f>
        <v>1</v>
      </c>
    </row>
    <row r="1383" spans="1:10" ht="12.75">
      <c r="A1383" s="318" t="s">
        <v>2137</v>
      </c>
      <c r="B1383" s="318" t="s">
        <v>5120</v>
      </c>
      <c r="C1383" s="318" t="s">
        <v>5121</v>
      </c>
      <c r="E1383" s="318" t="s">
        <v>362</v>
      </c>
      <c r="G1383" s="324" t="s">
        <v>3051</v>
      </c>
      <c r="H1383" s="324" t="s">
        <v>3051</v>
      </c>
      <c r="I1383" s="320">
        <f>IF(A1383=A1382,1,0)</f>
        <v>0</v>
      </c>
      <c r="J1383" s="320">
        <f>IF(I1383=0,-INT(J1382-1),J1382)</f>
        <v>0</v>
      </c>
    </row>
    <row r="1384" spans="1:10" ht="12.75">
      <c r="A1384" s="318" t="s">
        <v>2143</v>
      </c>
      <c r="B1384" s="318" t="s">
        <v>3122</v>
      </c>
      <c r="C1384" s="318" t="s">
        <v>5156</v>
      </c>
      <c r="E1384" s="318" t="s">
        <v>362</v>
      </c>
      <c r="G1384" s="324" t="s">
        <v>3051</v>
      </c>
      <c r="H1384" s="324" t="s">
        <v>3051</v>
      </c>
      <c r="I1384" s="320">
        <f>IF(A1384=A1383,1,0)</f>
        <v>0</v>
      </c>
      <c r="J1384" s="320">
        <f>IF(I1384=0,-INT(J1383-1),J1383)</f>
        <v>1</v>
      </c>
    </row>
    <row r="1385" spans="1:10" ht="12.75">
      <c r="A1385" s="318" t="s">
        <v>2148</v>
      </c>
      <c r="B1385" s="318" t="s">
        <v>4765</v>
      </c>
      <c r="C1385" s="318" t="s">
        <v>5172</v>
      </c>
      <c r="E1385" s="318" t="s">
        <v>362</v>
      </c>
      <c r="G1385" s="324" t="s">
        <v>3051</v>
      </c>
      <c r="H1385" s="324" t="s">
        <v>3051</v>
      </c>
      <c r="I1385" s="320">
        <f>IF(A1385=A1384,1,0)</f>
        <v>0</v>
      </c>
      <c r="J1385" s="320">
        <f>IF(I1385=0,-INT(J1384-1),J1384)</f>
        <v>0</v>
      </c>
    </row>
    <row r="1386" spans="1:10" ht="12.75">
      <c r="A1386" s="318" t="s">
        <v>2154</v>
      </c>
      <c r="B1386" s="318" t="s">
        <v>4765</v>
      </c>
      <c r="C1386" s="318" t="s">
        <v>5172</v>
      </c>
      <c r="E1386" s="318" t="s">
        <v>362</v>
      </c>
      <c r="G1386" s="324" t="s">
        <v>3051</v>
      </c>
      <c r="H1386" s="324" t="s">
        <v>3051</v>
      </c>
      <c r="I1386" s="320">
        <f>IF(A1386=A1385,1,0)</f>
        <v>0</v>
      </c>
      <c r="J1386" s="320">
        <f>IF(I1386=0,-INT(J1385-1),J1385)</f>
        <v>1</v>
      </c>
    </row>
    <row r="1387" spans="1:10" ht="12.75">
      <c r="A1387" s="318" t="s">
        <v>2158</v>
      </c>
      <c r="B1387" s="318" t="s">
        <v>4152</v>
      </c>
      <c r="C1387" s="318" t="s">
        <v>5136</v>
      </c>
      <c r="E1387" s="318" t="s">
        <v>362</v>
      </c>
      <c r="G1387" s="324" t="s">
        <v>3051</v>
      </c>
      <c r="H1387" s="324" t="s">
        <v>3051</v>
      </c>
      <c r="I1387" s="320">
        <f>IF(A1387=A1386,1,0)</f>
        <v>0</v>
      </c>
      <c r="J1387" s="320">
        <f>IF(I1387=0,-INT(J1386-1),J1386)</f>
        <v>0</v>
      </c>
    </row>
    <row r="1388" spans="1:10" ht="12.75">
      <c r="A1388" s="318" t="s">
        <v>2162</v>
      </c>
      <c r="B1388" s="318" t="s">
        <v>4152</v>
      </c>
      <c r="C1388" s="318" t="s">
        <v>5136</v>
      </c>
      <c r="E1388" s="318" t="s">
        <v>362</v>
      </c>
      <c r="G1388" s="324" t="s">
        <v>3051</v>
      </c>
      <c r="H1388" s="324" t="s">
        <v>3051</v>
      </c>
      <c r="I1388" s="320">
        <f>IF(A1388=A1387,1,0)</f>
        <v>0</v>
      </c>
      <c r="J1388" s="320">
        <f>IF(I1388=0,-INT(J1387-1),J1387)</f>
        <v>1</v>
      </c>
    </row>
    <row r="1389" spans="1:10" ht="12.75">
      <c r="A1389" s="318" t="s">
        <v>2164</v>
      </c>
      <c r="B1389" s="318" t="s">
        <v>5131</v>
      </c>
      <c r="C1389" s="318" t="s">
        <v>5132</v>
      </c>
      <c r="E1389" s="318" t="s">
        <v>362</v>
      </c>
      <c r="G1389" s="324" t="s">
        <v>3051</v>
      </c>
      <c r="H1389" s="324" t="s">
        <v>3051</v>
      </c>
      <c r="I1389" s="320">
        <f>IF(A1389=A1388,1,0)</f>
        <v>0</v>
      </c>
      <c r="J1389" s="320">
        <f>IF(I1389=0,-INT(J1388-1),J1388)</f>
        <v>0</v>
      </c>
    </row>
    <row r="1390" spans="1:10" ht="12.75">
      <c r="A1390" s="318" t="s">
        <v>2169</v>
      </c>
      <c r="B1390" s="318" t="s">
        <v>5173</v>
      </c>
      <c r="C1390" s="318" t="s">
        <v>5174</v>
      </c>
      <c r="E1390" s="318" t="s">
        <v>362</v>
      </c>
      <c r="G1390" s="324" t="s">
        <v>3051</v>
      </c>
      <c r="H1390" s="324" t="s">
        <v>3051</v>
      </c>
      <c r="I1390" s="320">
        <f>IF(A1390=A1389,1,0)</f>
        <v>0</v>
      </c>
      <c r="J1390" s="320">
        <f>IF(I1390=0,-INT(J1389-1),J1389)</f>
        <v>1</v>
      </c>
    </row>
    <row r="1391" spans="1:10" ht="12.75">
      <c r="A1391" s="318" t="s">
        <v>2175</v>
      </c>
      <c r="B1391" s="318" t="s">
        <v>5175</v>
      </c>
      <c r="C1391" s="318" t="s">
        <v>5176</v>
      </c>
      <c r="E1391" s="318" t="s">
        <v>362</v>
      </c>
      <c r="G1391" s="324" t="s">
        <v>3051</v>
      </c>
      <c r="H1391" s="324" t="s">
        <v>3051</v>
      </c>
      <c r="I1391" s="320">
        <f>IF(A1391=A1390,1,0)</f>
        <v>0</v>
      </c>
      <c r="J1391" s="320">
        <f>IF(I1391=0,-INT(J1390-1),J1390)</f>
        <v>0</v>
      </c>
    </row>
    <row r="1392" spans="1:10" ht="12.75">
      <c r="A1392" s="318" t="s">
        <v>2181</v>
      </c>
      <c r="B1392" s="318" t="s">
        <v>4754</v>
      </c>
      <c r="C1392" s="318" t="s">
        <v>5177</v>
      </c>
      <c r="E1392" s="318" t="s">
        <v>362</v>
      </c>
      <c r="G1392" s="324" t="s">
        <v>3051</v>
      </c>
      <c r="H1392" s="324" t="s">
        <v>3051</v>
      </c>
      <c r="I1392" s="320">
        <f>IF(A1392=A1391,1,0)</f>
        <v>0</v>
      </c>
      <c r="J1392" s="320">
        <f>IF(I1392=0,-INT(J1391-1),J1391)</f>
        <v>1</v>
      </c>
    </row>
    <row r="1393" spans="1:10" ht="12.75">
      <c r="A1393" s="318" t="s">
        <v>2186</v>
      </c>
      <c r="B1393" s="318" t="s">
        <v>4152</v>
      </c>
      <c r="C1393" s="318" t="s">
        <v>5136</v>
      </c>
      <c r="E1393" s="318" t="s">
        <v>362</v>
      </c>
      <c r="G1393" s="324" t="s">
        <v>3051</v>
      </c>
      <c r="H1393" s="324" t="s">
        <v>3051</v>
      </c>
      <c r="I1393" s="320">
        <f>IF(A1393=A1392,1,0)</f>
        <v>0</v>
      </c>
      <c r="J1393" s="320">
        <f>IF(I1393=0,-INT(J1392-1),J1392)</f>
        <v>0</v>
      </c>
    </row>
    <row r="1394" spans="1:10" ht="12.75">
      <c r="A1394" s="318" t="s">
        <v>2189</v>
      </c>
      <c r="B1394" s="318" t="s">
        <v>5126</v>
      </c>
      <c r="C1394" s="318" t="s">
        <v>5127</v>
      </c>
      <c r="E1394" s="318" t="s">
        <v>362</v>
      </c>
      <c r="G1394" s="324" t="s">
        <v>3051</v>
      </c>
      <c r="H1394" s="324" t="s">
        <v>3051</v>
      </c>
      <c r="I1394" s="320">
        <f>IF(A1394=A1393,1,0)</f>
        <v>0</v>
      </c>
      <c r="J1394" s="320">
        <f>IF(I1394=0,-INT(J1393-1),J1393)</f>
        <v>1</v>
      </c>
    </row>
    <row r="1395" spans="1:10" ht="12.75">
      <c r="A1395" s="318" t="s">
        <v>2194</v>
      </c>
      <c r="B1395" s="318" t="s">
        <v>5178</v>
      </c>
      <c r="C1395" s="318" t="s">
        <v>5179</v>
      </c>
      <c r="E1395" s="318" t="s">
        <v>362</v>
      </c>
      <c r="G1395" s="324" t="s">
        <v>3051</v>
      </c>
      <c r="H1395" s="324" t="s">
        <v>3051</v>
      </c>
      <c r="I1395" s="320">
        <f>IF(A1395=A1394,1,0)</f>
        <v>0</v>
      </c>
      <c r="J1395" s="320">
        <f>IF(I1395=0,-INT(J1394-1),J1394)</f>
        <v>0</v>
      </c>
    </row>
    <row r="1396" spans="1:10" ht="12.75">
      <c r="A1396" s="318" t="s">
        <v>2200</v>
      </c>
      <c r="B1396" s="318" t="s">
        <v>4152</v>
      </c>
      <c r="C1396" s="318" t="s">
        <v>5136</v>
      </c>
      <c r="E1396" s="318" t="s">
        <v>362</v>
      </c>
      <c r="G1396" s="324" t="s">
        <v>3051</v>
      </c>
      <c r="H1396" s="324" t="s">
        <v>3051</v>
      </c>
      <c r="I1396" s="320">
        <f>IF(A1396=A1395,1,0)</f>
        <v>0</v>
      </c>
      <c r="J1396" s="320">
        <f>IF(I1396=0,-INT(J1395-1),J1395)</f>
        <v>1</v>
      </c>
    </row>
    <row r="1397" spans="1:10" ht="12.75">
      <c r="A1397" s="318" t="s">
        <v>2207</v>
      </c>
      <c r="B1397" s="318" t="s">
        <v>5180</v>
      </c>
      <c r="C1397" s="318" t="s">
        <v>5181</v>
      </c>
      <c r="E1397" s="318" t="s">
        <v>362</v>
      </c>
      <c r="G1397" s="324" t="s">
        <v>3051</v>
      </c>
      <c r="H1397" s="324" t="s">
        <v>3051</v>
      </c>
      <c r="I1397" s="320">
        <f>IF(A1397=A1396,1,0)</f>
        <v>0</v>
      </c>
      <c r="J1397" s="320">
        <f>IF(I1397=0,-INT(J1396-1),J1396)</f>
        <v>0</v>
      </c>
    </row>
    <row r="1398" spans="1:10" ht="12.75">
      <c r="A1398" s="318" t="s">
        <v>2212</v>
      </c>
      <c r="B1398" s="318" t="s">
        <v>5182</v>
      </c>
      <c r="C1398" s="318" t="s">
        <v>5183</v>
      </c>
      <c r="E1398" s="318" t="s">
        <v>362</v>
      </c>
      <c r="G1398" s="324" t="s">
        <v>3051</v>
      </c>
      <c r="H1398" s="324" t="s">
        <v>3051</v>
      </c>
      <c r="I1398" s="320">
        <f>IF(A1398=A1397,1,0)</f>
        <v>0</v>
      </c>
      <c r="J1398" s="320">
        <f>IF(I1398=0,-INT(J1397-1),J1397)</f>
        <v>1</v>
      </c>
    </row>
    <row r="1399" spans="1:10" ht="12.75">
      <c r="A1399" s="318" t="s">
        <v>2213</v>
      </c>
      <c r="B1399" s="318" t="s">
        <v>5126</v>
      </c>
      <c r="C1399" s="318" t="s">
        <v>5127</v>
      </c>
      <c r="E1399" s="318" t="s">
        <v>362</v>
      </c>
      <c r="G1399" s="324" t="s">
        <v>3051</v>
      </c>
      <c r="H1399" s="324" t="s">
        <v>3051</v>
      </c>
      <c r="I1399" s="320">
        <f>IF(A1399=A1398,1,0)</f>
        <v>0</v>
      </c>
      <c r="J1399" s="320">
        <f>IF(I1399=0,-INT(J1398-1),J1398)</f>
        <v>0</v>
      </c>
    </row>
    <row r="1400" spans="1:10" ht="12.75">
      <c r="A1400" s="318" t="s">
        <v>2214</v>
      </c>
      <c r="B1400" s="318" t="s">
        <v>4152</v>
      </c>
      <c r="C1400" s="318" t="s">
        <v>5136</v>
      </c>
      <c r="E1400" s="318" t="s">
        <v>362</v>
      </c>
      <c r="G1400" s="324" t="s">
        <v>3051</v>
      </c>
      <c r="H1400" s="324" t="s">
        <v>3051</v>
      </c>
      <c r="I1400" s="320">
        <f>IF(A1400=A1399,1,0)</f>
        <v>0</v>
      </c>
      <c r="J1400" s="320">
        <f>IF(I1400=0,-INT(J1399-1),J1399)</f>
        <v>1</v>
      </c>
    </row>
    <row r="1401" spans="1:10" ht="12.75">
      <c r="A1401" s="318" t="s">
        <v>2217</v>
      </c>
      <c r="B1401" s="318" t="s">
        <v>3047</v>
      </c>
      <c r="C1401" s="318" t="s">
        <v>5184</v>
      </c>
      <c r="E1401" s="318" t="s">
        <v>362</v>
      </c>
      <c r="G1401" s="324" t="s">
        <v>3051</v>
      </c>
      <c r="H1401" s="324" t="s">
        <v>3051</v>
      </c>
      <c r="I1401" s="320">
        <f>IF(A1401=A1400,1,0)</f>
        <v>0</v>
      </c>
      <c r="J1401" s="320">
        <f>IF(I1401=0,-INT(J1400-1),J1400)</f>
        <v>0</v>
      </c>
    </row>
    <row r="1402" spans="1:10" ht="12.75">
      <c r="A1402" s="318" t="s">
        <v>2219</v>
      </c>
      <c r="B1402" s="318" t="s">
        <v>3047</v>
      </c>
      <c r="C1402" s="318" t="s">
        <v>5184</v>
      </c>
      <c r="E1402" s="318" t="s">
        <v>362</v>
      </c>
      <c r="G1402" s="324" t="s">
        <v>3051</v>
      </c>
      <c r="H1402" s="324" t="s">
        <v>3051</v>
      </c>
      <c r="I1402" s="320">
        <f>IF(A1402=A1401,1,0)</f>
        <v>0</v>
      </c>
      <c r="J1402" s="320">
        <f>IF(I1402=0,-INT(J1401-1),J1401)</f>
        <v>1</v>
      </c>
    </row>
    <row r="1403" spans="1:10" ht="12.75">
      <c r="A1403" s="318" t="s">
        <v>2220</v>
      </c>
      <c r="B1403" s="318" t="s">
        <v>5120</v>
      </c>
      <c r="C1403" s="318" t="s">
        <v>5121</v>
      </c>
      <c r="E1403" s="318" t="s">
        <v>362</v>
      </c>
      <c r="G1403" s="324" t="s">
        <v>3051</v>
      </c>
      <c r="H1403" s="324" t="s">
        <v>3051</v>
      </c>
      <c r="I1403" s="320">
        <f>IF(A1403=A1402,1,0)</f>
        <v>0</v>
      </c>
      <c r="J1403" s="320">
        <f>IF(I1403=0,-INT(J1402-1),J1402)</f>
        <v>0</v>
      </c>
    </row>
    <row r="1404" spans="1:10" ht="12.75">
      <c r="A1404" s="318" t="s">
        <v>2225</v>
      </c>
      <c r="B1404" s="318" t="s">
        <v>5118</v>
      </c>
      <c r="C1404" s="318" t="s">
        <v>5119</v>
      </c>
      <c r="E1404" s="318" t="s">
        <v>362</v>
      </c>
      <c r="G1404" s="324" t="s">
        <v>3051</v>
      </c>
      <c r="H1404" s="324" t="s">
        <v>3051</v>
      </c>
      <c r="I1404" s="320">
        <f>IF(A1404=A1403,1,0)</f>
        <v>0</v>
      </c>
      <c r="J1404" s="320">
        <f>IF(I1404=0,-INT(J1403-1),J1403)</f>
        <v>1</v>
      </c>
    </row>
    <row r="1405" spans="1:10" ht="12.75">
      <c r="A1405" s="318" t="s">
        <v>2231</v>
      </c>
      <c r="B1405" s="318" t="s">
        <v>5185</v>
      </c>
      <c r="C1405" s="318" t="s">
        <v>5186</v>
      </c>
      <c r="E1405" s="318" t="s">
        <v>362</v>
      </c>
      <c r="G1405" s="324" t="s">
        <v>3051</v>
      </c>
      <c r="H1405" s="324" t="s">
        <v>3051</v>
      </c>
      <c r="I1405" s="320">
        <f>IF(A1405=A1404,1,0)</f>
        <v>0</v>
      </c>
      <c r="J1405" s="320">
        <f>IF(I1405=0,-INT(J1404-1),J1404)</f>
        <v>0</v>
      </c>
    </row>
    <row r="1406" spans="1:10" ht="12.75">
      <c r="A1406" s="318" t="s">
        <v>2237</v>
      </c>
      <c r="B1406" s="318" t="s">
        <v>3047</v>
      </c>
      <c r="C1406" s="318" t="s">
        <v>5184</v>
      </c>
      <c r="E1406" s="318" t="s">
        <v>362</v>
      </c>
      <c r="G1406" s="324" t="s">
        <v>3051</v>
      </c>
      <c r="H1406" s="324" t="s">
        <v>3051</v>
      </c>
      <c r="I1406" s="320">
        <f>IF(A1406=A1405,1,0)</f>
        <v>0</v>
      </c>
      <c r="J1406" s="320">
        <f>IF(I1406=0,-INT(J1405-1),J1405)</f>
        <v>1</v>
      </c>
    </row>
    <row r="1407" spans="1:10" ht="12.75">
      <c r="A1407" s="318" t="s">
        <v>2241</v>
      </c>
      <c r="B1407" s="318" t="s">
        <v>4464</v>
      </c>
      <c r="C1407" s="318" t="s">
        <v>5187</v>
      </c>
      <c r="E1407" s="318" t="s">
        <v>362</v>
      </c>
      <c r="G1407" s="324" t="s">
        <v>3051</v>
      </c>
      <c r="H1407" s="324" t="s">
        <v>3051</v>
      </c>
      <c r="I1407" s="320">
        <f>IF(A1407=A1406,1,0)</f>
        <v>0</v>
      </c>
      <c r="J1407" s="320">
        <f>IF(I1407=0,-INT(J1406-1),J1406)</f>
        <v>0</v>
      </c>
    </row>
    <row r="1408" spans="1:10" ht="12.75">
      <c r="A1408" s="318" t="s">
        <v>2248</v>
      </c>
      <c r="B1408" s="318" t="s">
        <v>5126</v>
      </c>
      <c r="C1408" s="318" t="s">
        <v>5127</v>
      </c>
      <c r="E1408" s="318" t="s">
        <v>362</v>
      </c>
      <c r="G1408" s="324" t="s">
        <v>3051</v>
      </c>
      <c r="H1408" s="324" t="s">
        <v>3051</v>
      </c>
      <c r="I1408" s="320">
        <f>IF(A1408=A1407,1,0)</f>
        <v>0</v>
      </c>
      <c r="J1408" s="320">
        <f>IF(I1408=0,-INT(J1407-1),J1407)</f>
        <v>1</v>
      </c>
    </row>
    <row r="1409" spans="1:10" ht="12.75">
      <c r="A1409" s="318" t="s">
        <v>2251</v>
      </c>
      <c r="B1409" s="318" t="s">
        <v>5120</v>
      </c>
      <c r="C1409" s="318" t="s">
        <v>5121</v>
      </c>
      <c r="E1409" s="318" t="s">
        <v>362</v>
      </c>
      <c r="G1409" s="324" t="s">
        <v>3051</v>
      </c>
      <c r="H1409" s="324" t="s">
        <v>3051</v>
      </c>
      <c r="I1409" s="320">
        <f>IF(A1409=A1408,1,0)</f>
        <v>0</v>
      </c>
      <c r="J1409" s="320">
        <f>IF(I1409=0,-INT(J1408-1),J1408)</f>
        <v>0</v>
      </c>
    </row>
    <row r="1410" spans="1:10" ht="12.75">
      <c r="A1410" s="318" t="s">
        <v>2257</v>
      </c>
      <c r="B1410" s="318" t="s">
        <v>3047</v>
      </c>
      <c r="C1410" s="318" t="s">
        <v>5184</v>
      </c>
      <c r="E1410" s="318" t="s">
        <v>362</v>
      </c>
      <c r="G1410" s="324" t="s">
        <v>3051</v>
      </c>
      <c r="H1410" s="324" t="s">
        <v>3051</v>
      </c>
      <c r="I1410" s="320">
        <f>IF(A1410=A1409,1,0)</f>
        <v>0</v>
      </c>
      <c r="J1410" s="320">
        <f>IF(I1410=0,-INT(J1409-1),J1409)</f>
        <v>1</v>
      </c>
    </row>
    <row r="1411" spans="1:10" ht="12.75">
      <c r="A1411" s="318" t="s">
        <v>2258</v>
      </c>
      <c r="B1411" s="318" t="s">
        <v>3047</v>
      </c>
      <c r="C1411" s="318" t="s">
        <v>5184</v>
      </c>
      <c r="E1411" s="318" t="s">
        <v>362</v>
      </c>
      <c r="G1411" s="324" t="s">
        <v>3051</v>
      </c>
      <c r="H1411" s="324" t="s">
        <v>3051</v>
      </c>
      <c r="I1411" s="320">
        <f>IF(A1411=A1410,1,0)</f>
        <v>0</v>
      </c>
      <c r="J1411" s="320">
        <f>IF(I1411=0,-INT(J1410-1),J1410)</f>
        <v>0</v>
      </c>
    </row>
    <row r="1412" spans="1:10" ht="12.75">
      <c r="A1412" s="318" t="s">
        <v>2261</v>
      </c>
      <c r="B1412" s="318" t="s">
        <v>5188</v>
      </c>
      <c r="C1412" s="318" t="s">
        <v>5189</v>
      </c>
      <c r="E1412" s="318" t="s">
        <v>362</v>
      </c>
      <c r="G1412" s="324" t="s">
        <v>3051</v>
      </c>
      <c r="H1412" s="324" t="s">
        <v>3051</v>
      </c>
      <c r="I1412" s="320">
        <f>IF(A1412=A1411,1,0)</f>
        <v>0</v>
      </c>
      <c r="J1412" s="320">
        <f>IF(I1412=0,-INT(J1411-1),J1411)</f>
        <v>1</v>
      </c>
    </row>
    <row r="1413" spans="1:10" ht="12.75">
      <c r="A1413" s="318" t="s">
        <v>2266</v>
      </c>
      <c r="B1413" s="318" t="s">
        <v>5190</v>
      </c>
      <c r="C1413" s="318" t="s">
        <v>5191</v>
      </c>
      <c r="E1413" s="318" t="s">
        <v>362</v>
      </c>
      <c r="G1413" s="324" t="s">
        <v>3051</v>
      </c>
      <c r="H1413" s="324" t="s">
        <v>3051</v>
      </c>
      <c r="I1413" s="320">
        <f>IF(A1413=A1412,1,0)</f>
        <v>0</v>
      </c>
      <c r="J1413" s="320">
        <f>IF(I1413=0,-INT(J1412-1),J1412)</f>
        <v>0</v>
      </c>
    </row>
    <row r="1414" spans="1:10" ht="12.75">
      <c r="A1414" s="318" t="s">
        <v>2271</v>
      </c>
      <c r="B1414" s="318" t="s">
        <v>4632</v>
      </c>
      <c r="C1414" s="318" t="s">
        <v>5192</v>
      </c>
      <c r="E1414" s="318" t="s">
        <v>362</v>
      </c>
      <c r="G1414" s="324" t="s">
        <v>3051</v>
      </c>
      <c r="H1414" s="324" t="s">
        <v>3051</v>
      </c>
      <c r="I1414" s="320">
        <f>IF(A1414=A1413,1,0)</f>
        <v>0</v>
      </c>
      <c r="J1414" s="320">
        <f>IF(I1414=0,-INT(J1413-1),J1413)</f>
        <v>1</v>
      </c>
    </row>
    <row r="1415" spans="1:10" ht="12.75">
      <c r="A1415" s="318" t="s">
        <v>2276</v>
      </c>
      <c r="B1415" s="318" t="s">
        <v>2030</v>
      </c>
      <c r="G1415" s="324"/>
      <c r="H1415" s="324"/>
      <c r="I1415" s="320">
        <f>IF(A1415=A1414,1,0)</f>
        <v>0</v>
      </c>
      <c r="J1415" s="320">
        <f>IF(I1415=0,-INT(J1414-1),J1414)</f>
        <v>0</v>
      </c>
    </row>
    <row r="1416" spans="1:10" ht="12.75">
      <c r="A1416" s="318" t="s">
        <v>2277</v>
      </c>
      <c r="B1416" s="318" t="s">
        <v>2030</v>
      </c>
      <c r="G1416" s="324"/>
      <c r="H1416" s="324"/>
      <c r="I1416" s="320">
        <f>IF(A1416=A1415,1,0)</f>
        <v>0</v>
      </c>
      <c r="J1416" s="320">
        <f>IF(I1416=0,-INT(J1415-1),J1415)</f>
        <v>1</v>
      </c>
    </row>
    <row r="1417" spans="1:10" ht="12.75">
      <c r="A1417" s="318" t="s">
        <v>2278</v>
      </c>
      <c r="B1417" s="318" t="s">
        <v>5193</v>
      </c>
      <c r="C1417" s="318" t="s">
        <v>5194</v>
      </c>
      <c r="E1417" s="318" t="s">
        <v>362</v>
      </c>
      <c r="G1417" s="324" t="s">
        <v>3051</v>
      </c>
      <c r="H1417" s="324" t="s">
        <v>3051</v>
      </c>
      <c r="I1417" s="320">
        <f>IF(A1417=A1416,1,0)</f>
        <v>0</v>
      </c>
      <c r="J1417" s="320">
        <f>IF(I1417=0,-INT(J1416-1),J1416)</f>
        <v>0</v>
      </c>
    </row>
    <row r="1418" spans="1:10" ht="12.75">
      <c r="A1418" s="318" t="s">
        <v>2281</v>
      </c>
      <c r="B1418" s="318" t="s">
        <v>5115</v>
      </c>
      <c r="C1418" s="318" t="s">
        <v>5116</v>
      </c>
      <c r="E1418" s="318" t="s">
        <v>362</v>
      </c>
      <c r="G1418" s="324" t="s">
        <v>3051</v>
      </c>
      <c r="H1418" s="324" t="s">
        <v>3051</v>
      </c>
      <c r="I1418" s="320">
        <f>IF(A1418=A1417,1,0)</f>
        <v>0</v>
      </c>
      <c r="J1418" s="320">
        <f>IF(I1418=0,-INT(J1417-1),J1417)</f>
        <v>1</v>
      </c>
    </row>
    <row r="1419" spans="1:10" ht="12.75">
      <c r="A1419" s="318" t="s">
        <v>2286</v>
      </c>
      <c r="B1419" s="318" t="s">
        <v>5195</v>
      </c>
      <c r="C1419" s="318" t="s">
        <v>5196</v>
      </c>
      <c r="E1419" s="318" t="s">
        <v>362</v>
      </c>
      <c r="G1419" s="324" t="s">
        <v>3051</v>
      </c>
      <c r="H1419" s="324" t="s">
        <v>3051</v>
      </c>
      <c r="I1419" s="320">
        <f>IF(A1419=A1418,1,0)</f>
        <v>0</v>
      </c>
      <c r="J1419" s="320">
        <f>IF(I1419=0,-INT(J1418-1),J1418)</f>
        <v>0</v>
      </c>
    </row>
    <row r="1420" spans="1:10" ht="12.75">
      <c r="A1420" s="318" t="s">
        <v>2292</v>
      </c>
      <c r="B1420" s="318" t="s">
        <v>4152</v>
      </c>
      <c r="C1420" s="318" t="s">
        <v>5136</v>
      </c>
      <c r="E1420" s="318" t="s">
        <v>362</v>
      </c>
      <c r="G1420" s="324" t="s">
        <v>3051</v>
      </c>
      <c r="H1420" s="324" t="s">
        <v>3051</v>
      </c>
      <c r="I1420" s="320">
        <f>IF(A1420=A1419,1,0)</f>
        <v>0</v>
      </c>
      <c r="J1420" s="320">
        <f>IF(I1420=0,-INT(J1419-1),J1419)</f>
        <v>1</v>
      </c>
    </row>
    <row r="1421" spans="1:10" ht="12.75">
      <c r="A1421" s="318" t="s">
        <v>2296</v>
      </c>
      <c r="B1421" s="318" t="s">
        <v>4476</v>
      </c>
      <c r="C1421" s="318" t="s">
        <v>5135</v>
      </c>
      <c r="E1421" s="318" t="s">
        <v>362</v>
      </c>
      <c r="G1421" s="324" t="s">
        <v>3051</v>
      </c>
      <c r="H1421" s="324" t="s">
        <v>3051</v>
      </c>
      <c r="I1421" s="320">
        <f>IF(A1421=A1420,1,0)</f>
        <v>0</v>
      </c>
      <c r="J1421" s="320">
        <f>IF(I1421=0,-INT(J1420-1),J1420)</f>
        <v>0</v>
      </c>
    </row>
    <row r="1422" spans="1:10" ht="12.75">
      <c r="A1422" s="318" t="s">
        <v>2298</v>
      </c>
      <c r="B1422" s="318" t="s">
        <v>5197</v>
      </c>
      <c r="C1422" s="318" t="s">
        <v>5198</v>
      </c>
      <c r="E1422" s="318" t="s">
        <v>362</v>
      </c>
      <c r="G1422" s="324" t="s">
        <v>3051</v>
      </c>
      <c r="H1422" s="324" t="s">
        <v>3051</v>
      </c>
      <c r="I1422" s="320">
        <f>IF(A1422=A1421,1,0)</f>
        <v>0</v>
      </c>
      <c r="J1422" s="320">
        <f>IF(I1422=0,-INT(J1421-1),J1421)</f>
        <v>1</v>
      </c>
    </row>
    <row r="1423" spans="1:10" ht="12.75">
      <c r="A1423" s="318" t="s">
        <v>2300</v>
      </c>
      <c r="B1423" s="318" t="s">
        <v>4357</v>
      </c>
      <c r="C1423" s="318" t="s">
        <v>5199</v>
      </c>
      <c r="E1423" s="318" t="s">
        <v>362</v>
      </c>
      <c r="G1423" s="324" t="s">
        <v>3051</v>
      </c>
      <c r="H1423" s="324" t="s">
        <v>3051</v>
      </c>
      <c r="I1423" s="320">
        <f>IF(A1423=A1422,1,0)</f>
        <v>0</v>
      </c>
      <c r="J1423" s="320">
        <f>IF(I1423=0,-INT(J1422-1),J1422)</f>
        <v>0</v>
      </c>
    </row>
    <row r="1424" spans="1:10" ht="12.75">
      <c r="A1424" s="318" t="s">
        <v>2305</v>
      </c>
      <c r="B1424" s="318" t="s">
        <v>5126</v>
      </c>
      <c r="C1424" s="318" t="s">
        <v>5127</v>
      </c>
      <c r="E1424" s="318" t="s">
        <v>362</v>
      </c>
      <c r="G1424" s="324" t="s">
        <v>3051</v>
      </c>
      <c r="H1424" s="324" t="s">
        <v>3051</v>
      </c>
      <c r="I1424" s="320">
        <f>IF(A1424=A1423,1,0)</f>
        <v>0</v>
      </c>
      <c r="J1424" s="320">
        <f>IF(I1424=0,-INT(J1423-1),J1423)</f>
        <v>1</v>
      </c>
    </row>
    <row r="1425" spans="1:10" ht="12.75">
      <c r="A1425" s="318" t="s">
        <v>5200</v>
      </c>
      <c r="B1425" s="318" t="s">
        <v>5201</v>
      </c>
      <c r="C1425" s="318" t="s">
        <v>5202</v>
      </c>
      <c r="E1425" s="318" t="s">
        <v>362</v>
      </c>
      <c r="G1425" s="318" t="s">
        <v>3051</v>
      </c>
      <c r="H1425" s="318" t="s">
        <v>3051</v>
      </c>
      <c r="I1425" s="320">
        <f>IF(A1425=A1424,1,0)</f>
        <v>0</v>
      </c>
      <c r="J1425" s="320">
        <f>IF(I1425=0,-INT(J1424-1),J1424)</f>
        <v>0</v>
      </c>
    </row>
    <row r="1426" spans="1:10" ht="12.75">
      <c r="A1426" s="318" t="s">
        <v>2314</v>
      </c>
      <c r="B1426" s="318" t="s">
        <v>5201</v>
      </c>
      <c r="C1426" s="318" t="s">
        <v>5202</v>
      </c>
      <c r="E1426" s="318" t="s">
        <v>362</v>
      </c>
      <c r="G1426" s="318" t="s">
        <v>3051</v>
      </c>
      <c r="H1426" s="318" t="s">
        <v>3051</v>
      </c>
      <c r="I1426" s="320">
        <f>IF(A1426=A1425,1,0)</f>
        <v>0</v>
      </c>
      <c r="J1426" s="320">
        <f>IF(I1426=0,-INT(J1425-1),J1425)</f>
        <v>1</v>
      </c>
    </row>
    <row r="1427" spans="1:10" ht="12.75">
      <c r="A1427" s="318" t="s">
        <v>2314</v>
      </c>
      <c r="B1427" s="318" t="s">
        <v>5201</v>
      </c>
      <c r="C1427" s="318" t="s">
        <v>5202</v>
      </c>
      <c r="E1427" s="318" t="s">
        <v>362</v>
      </c>
      <c r="G1427" s="318" t="s">
        <v>3051</v>
      </c>
      <c r="H1427" s="318" t="s">
        <v>3051</v>
      </c>
      <c r="I1427" s="320">
        <f>IF(A1427=A1426,1,0)</f>
        <v>1</v>
      </c>
      <c r="J1427" s="320">
        <f>IF(I1427=0,-INT(J1426-1),J1426)</f>
      </c>
    </row>
    <row r="1428" spans="1:10" ht="12.75">
      <c r="A1428" s="318" t="s">
        <v>2322</v>
      </c>
      <c r="B1428" s="318" t="s">
        <v>5203</v>
      </c>
      <c r="C1428" s="318" t="s">
        <v>5204</v>
      </c>
      <c r="E1428" s="318" t="s">
        <v>362</v>
      </c>
      <c r="G1428" s="318" t="s">
        <v>3051</v>
      </c>
      <c r="H1428" s="318" t="s">
        <v>3051</v>
      </c>
      <c r="I1428" s="320">
        <f>IF(A1428=A1427,1,0)</f>
        <v>0</v>
      </c>
      <c r="J1428" s="320">
        <f>IF(I1428=0,-INT(J1427-1),J1427)</f>
        <v>0</v>
      </c>
    </row>
    <row r="1429" spans="1:10" ht="12.75">
      <c r="A1429" s="318" t="s">
        <v>2326</v>
      </c>
      <c r="B1429" s="318" t="s">
        <v>5205</v>
      </c>
      <c r="C1429" s="318" t="s">
        <v>5206</v>
      </c>
      <c r="E1429" s="318" t="s">
        <v>362</v>
      </c>
      <c r="G1429" s="318" t="s">
        <v>3051</v>
      </c>
      <c r="H1429" s="318" t="s">
        <v>3051</v>
      </c>
      <c r="I1429" s="320">
        <f>IF(A1429=A1428,1,0)</f>
        <v>0</v>
      </c>
      <c r="J1429" s="320">
        <f>IF(I1429=0,-INT(J1428-1),J1428)</f>
        <v>1</v>
      </c>
    </row>
    <row r="1430" spans="1:10" ht="12.75">
      <c r="A1430" s="318" t="s">
        <v>2333</v>
      </c>
      <c r="B1430" s="318" t="s">
        <v>5207</v>
      </c>
      <c r="C1430" s="318" t="s">
        <v>5208</v>
      </c>
      <c r="E1430" s="318" t="s">
        <v>362</v>
      </c>
      <c r="G1430" s="318" t="s">
        <v>3051</v>
      </c>
      <c r="H1430" s="318" t="s">
        <v>3051</v>
      </c>
      <c r="I1430" s="320">
        <f>IF(A1430=A1429,1,0)</f>
        <v>0</v>
      </c>
      <c r="J1430" s="320">
        <f>IF(I1430=0,-INT(J1429-1),J1429)</f>
        <v>0</v>
      </c>
    </row>
    <row r="1431" spans="1:10" ht="12.75">
      <c r="A1431" s="318" t="s">
        <v>2339</v>
      </c>
      <c r="B1431" s="318">
        <v>90006650411</v>
      </c>
      <c r="C1431" s="318" t="s">
        <v>5209</v>
      </c>
      <c r="E1431" s="318" t="s">
        <v>362</v>
      </c>
      <c r="G1431" s="318" t="s">
        <v>3051</v>
      </c>
      <c r="H1431" s="318" t="s">
        <v>3051</v>
      </c>
      <c r="I1431" s="320">
        <f>IF(A1431=A1430,1,0)</f>
        <v>0</v>
      </c>
      <c r="J1431" s="320">
        <f>IF(I1431=0,-INT(J1430-1),J1430)</f>
        <v>1</v>
      </c>
    </row>
    <row r="1432" spans="1:10" ht="12.75">
      <c r="A1432" s="318" t="s">
        <v>2346</v>
      </c>
      <c r="B1432" s="318">
        <v>90026570417</v>
      </c>
      <c r="C1432" s="318" t="s">
        <v>5210</v>
      </c>
      <c r="E1432" s="318" t="s">
        <v>362</v>
      </c>
      <c r="G1432" s="318" t="s">
        <v>3051</v>
      </c>
      <c r="H1432" s="318" t="s">
        <v>3051</v>
      </c>
      <c r="I1432" s="320">
        <f>IF(A1432=A1431,1,0)</f>
        <v>0</v>
      </c>
      <c r="J1432" s="320">
        <f>IF(I1432=0,-INT(J1431-1),J1431)</f>
        <v>0</v>
      </c>
    </row>
    <row r="1433" spans="1:10" ht="12.75">
      <c r="A1433" s="318" t="s">
        <v>758</v>
      </c>
      <c r="B1433" s="318" t="s">
        <v>5211</v>
      </c>
      <c r="C1433" s="318" t="s">
        <v>5212</v>
      </c>
      <c r="E1433" s="318" t="s">
        <v>362</v>
      </c>
      <c r="G1433" s="318" t="s">
        <v>3051</v>
      </c>
      <c r="H1433" s="318" t="s">
        <v>3051</v>
      </c>
      <c r="I1433" s="320">
        <f>IF(A1433=A1432,1,0)</f>
        <v>0</v>
      </c>
      <c r="J1433" s="320">
        <f>IF(I1433=0,-INT(J1432-1),J1432)</f>
        <v>1</v>
      </c>
    </row>
    <row r="1434" spans="1:10" ht="12.75">
      <c r="A1434" s="318" t="s">
        <v>2352</v>
      </c>
      <c r="B1434" s="318">
        <v>90004350410</v>
      </c>
      <c r="C1434" s="318" t="s">
        <v>5213</v>
      </c>
      <c r="E1434" s="318" t="s">
        <v>362</v>
      </c>
      <c r="G1434" s="318" t="s">
        <v>3051</v>
      </c>
      <c r="H1434" s="318" t="s">
        <v>3051</v>
      </c>
      <c r="I1434" s="320">
        <f>IF(A1434=A1433,1,0)</f>
        <v>0</v>
      </c>
      <c r="J1434" s="320">
        <f>IF(I1434=0,-INT(J1433-1),J1433)</f>
        <v>0</v>
      </c>
    </row>
    <row r="1435" spans="1:10" ht="12.75">
      <c r="A1435" s="318" t="s">
        <v>758</v>
      </c>
      <c r="B1435" s="318">
        <v>90014570411</v>
      </c>
      <c r="C1435" s="318" t="s">
        <v>5214</v>
      </c>
      <c r="E1435" s="318" t="s">
        <v>362</v>
      </c>
      <c r="G1435" s="318" t="s">
        <v>3051</v>
      </c>
      <c r="H1435" s="318" t="s">
        <v>3051</v>
      </c>
      <c r="I1435" s="320">
        <f>IF(A1435=A1434,1,0)</f>
        <v>0</v>
      </c>
      <c r="J1435" s="320">
        <f>IF(I1435=0,-INT(J1434-1),J1434)</f>
        <v>1</v>
      </c>
    </row>
    <row r="1436" spans="1:10" ht="12.75">
      <c r="A1436" s="318" t="s">
        <v>2363</v>
      </c>
      <c r="B1436" s="318" t="s">
        <v>5215</v>
      </c>
      <c r="C1436" s="318" t="s">
        <v>5216</v>
      </c>
      <c r="E1436" s="318" t="s">
        <v>362</v>
      </c>
      <c r="G1436" s="318" t="s">
        <v>3051</v>
      </c>
      <c r="H1436" s="318" t="s">
        <v>3051</v>
      </c>
      <c r="I1436" s="320">
        <f>IF(A1436=A1435,1,0)</f>
        <v>0</v>
      </c>
      <c r="J1436" s="320">
        <f>IF(I1436=0,-INT(J1435-1),J1435)</f>
        <v>0</v>
      </c>
    </row>
    <row r="1437" spans="1:10" ht="12.75">
      <c r="A1437" s="318" t="s">
        <v>2363</v>
      </c>
      <c r="B1437" s="318" t="s">
        <v>5217</v>
      </c>
      <c r="C1437" s="318" t="s">
        <v>5218</v>
      </c>
      <c r="E1437" s="318" t="s">
        <v>362</v>
      </c>
      <c r="G1437" s="318" t="s">
        <v>3051</v>
      </c>
      <c r="H1437" s="318" t="s">
        <v>3051</v>
      </c>
      <c r="I1437" s="320">
        <f>IF(A1437=A1436,1,0)</f>
        <v>1</v>
      </c>
      <c r="J1437" s="320">
        <f>IF(I1437=0,-INT(J1436-1),J1436)</f>
      </c>
    </row>
    <row r="1438" spans="1:10" ht="12.75">
      <c r="A1438" s="318" t="s">
        <v>2363</v>
      </c>
      <c r="B1438" s="318">
        <v>92029450373</v>
      </c>
      <c r="C1438" s="318" t="s">
        <v>5219</v>
      </c>
      <c r="E1438" s="318" t="s">
        <v>362</v>
      </c>
      <c r="G1438" s="318" t="s">
        <v>3051</v>
      </c>
      <c r="H1438" s="318" t="s">
        <v>3051</v>
      </c>
      <c r="I1438" s="320">
        <f>IF(A1438=A1437,1,0)</f>
        <v>1</v>
      </c>
      <c r="J1438" s="320">
        <f>IF(I1438=0,-INT(J1437-1),J1437)</f>
      </c>
    </row>
    <row r="1439" spans="1:10" ht="12.75">
      <c r="A1439" s="318" t="s">
        <v>5220</v>
      </c>
      <c r="B1439" s="318">
        <v>92029450373</v>
      </c>
      <c r="C1439" s="318" t="s">
        <v>5219</v>
      </c>
      <c r="E1439" s="318" t="s">
        <v>362</v>
      </c>
      <c r="G1439" s="318" t="s">
        <v>3051</v>
      </c>
      <c r="H1439" s="318" t="s">
        <v>3051</v>
      </c>
      <c r="I1439" s="320">
        <f>IF(A1439=A1438,1,0)</f>
        <v>0</v>
      </c>
      <c r="J1439" s="320">
        <f>IF(I1439=0,-INT(J1438-1),J1438)</f>
        <v>1</v>
      </c>
    </row>
    <row r="1440" spans="1:10" ht="12.75">
      <c r="A1440" s="318" t="s">
        <v>2379</v>
      </c>
      <c r="B1440" s="318">
        <v>92029450373</v>
      </c>
      <c r="C1440" s="318" t="s">
        <v>5219</v>
      </c>
      <c r="E1440" s="318" t="s">
        <v>362</v>
      </c>
      <c r="G1440" s="318" t="s">
        <v>3051</v>
      </c>
      <c r="H1440" s="318" t="s">
        <v>3051</v>
      </c>
      <c r="I1440" s="320">
        <f>IF(A1440=A1439,1,0)</f>
        <v>0</v>
      </c>
      <c r="J1440" s="320">
        <f>IF(I1440=0,-INT(J1439-1),J1439)</f>
        <v>0</v>
      </c>
    </row>
    <row r="1441" spans="1:10" ht="12.75">
      <c r="A1441" s="318" t="s">
        <v>2382</v>
      </c>
      <c r="B1441" s="318" t="s">
        <v>5215</v>
      </c>
      <c r="C1441" s="318" t="s">
        <v>5216</v>
      </c>
      <c r="E1441" s="318" t="s">
        <v>362</v>
      </c>
      <c r="G1441" s="318" t="s">
        <v>3051</v>
      </c>
      <c r="H1441" s="318" t="s">
        <v>3051</v>
      </c>
      <c r="I1441" s="320">
        <f>IF(A1441=A1440,1,0)</f>
        <v>0</v>
      </c>
      <c r="J1441" s="320">
        <f>IF(I1441=0,-INT(J1440-1),J1440)</f>
        <v>1</v>
      </c>
    </row>
    <row r="1442" spans="1:10" ht="12.75">
      <c r="A1442" s="318" t="s">
        <v>2385</v>
      </c>
      <c r="B1442" s="318" t="s">
        <v>5215</v>
      </c>
      <c r="C1442" s="318" t="s">
        <v>5221</v>
      </c>
      <c r="E1442" s="318" t="s">
        <v>362</v>
      </c>
      <c r="G1442" s="318" t="s">
        <v>3051</v>
      </c>
      <c r="H1442" s="318" t="s">
        <v>3051</v>
      </c>
      <c r="I1442" s="320">
        <f>IF(A1442=A1441,1,0)</f>
        <v>0</v>
      </c>
      <c r="J1442" s="320">
        <f>IF(I1442=0,-INT(J1441-1),J1441)</f>
        <v>0</v>
      </c>
    </row>
    <row r="1443" spans="1:10" ht="12.75">
      <c r="A1443" s="318" t="s">
        <v>2387</v>
      </c>
      <c r="B1443" s="318" t="s">
        <v>5215</v>
      </c>
      <c r="C1443" s="318" t="s">
        <v>5221</v>
      </c>
      <c r="E1443" s="318" t="s">
        <v>362</v>
      </c>
      <c r="G1443" s="318" t="s">
        <v>3051</v>
      </c>
      <c r="H1443" s="318" t="s">
        <v>3051</v>
      </c>
      <c r="I1443" s="320">
        <f>IF(A1443=A1442,1,0)</f>
        <v>0</v>
      </c>
      <c r="J1443" s="320">
        <f>IF(I1443=0,-INT(J1442-1),J1442)</f>
        <v>1</v>
      </c>
    </row>
    <row r="1444" spans="1:10" ht="12.75">
      <c r="A1444" s="318" t="s">
        <v>2389</v>
      </c>
      <c r="B1444" s="318" t="s">
        <v>5217</v>
      </c>
      <c r="C1444" s="318" t="s">
        <v>5218</v>
      </c>
      <c r="E1444" s="318" t="s">
        <v>362</v>
      </c>
      <c r="G1444" s="318" t="s">
        <v>3051</v>
      </c>
      <c r="H1444" s="318" t="s">
        <v>3051</v>
      </c>
      <c r="I1444" s="320">
        <f>IF(A1444=A1443,1,0)</f>
        <v>0</v>
      </c>
      <c r="J1444" s="320">
        <f>IF(I1444=0,-INT(J1443-1),J1443)</f>
        <v>0</v>
      </c>
    </row>
    <row r="1445" spans="1:10" ht="12.75">
      <c r="A1445" s="318" t="s">
        <v>758</v>
      </c>
      <c r="B1445" s="318">
        <v>1474680418</v>
      </c>
      <c r="C1445" s="318" t="s">
        <v>5222</v>
      </c>
      <c r="E1445" s="318" t="s">
        <v>362</v>
      </c>
      <c r="G1445" s="318" t="s">
        <v>3051</v>
      </c>
      <c r="H1445" s="318" t="s">
        <v>3051</v>
      </c>
      <c r="I1445" s="320">
        <f>IF(A1445=A1444,1,0)</f>
        <v>0</v>
      </c>
      <c r="J1445" s="320">
        <f>IF(I1445=0,-INT(J1444-1),J1444)</f>
        <v>1</v>
      </c>
    </row>
    <row r="1446" spans="1:10" ht="12.75">
      <c r="A1446" s="318" t="s">
        <v>2395</v>
      </c>
      <c r="B1446" s="318" t="s">
        <v>5223</v>
      </c>
      <c r="C1446" s="318" t="s">
        <v>5224</v>
      </c>
      <c r="E1446" s="318" t="s">
        <v>362</v>
      </c>
      <c r="G1446" s="318" t="s">
        <v>3051</v>
      </c>
      <c r="H1446" s="318" t="s">
        <v>3051</v>
      </c>
      <c r="I1446" s="320">
        <f>IF(A1446=A1445,1,0)</f>
        <v>0</v>
      </c>
      <c r="J1446" s="320">
        <f>IF(I1446=0,-INT(J1445-1),J1445)</f>
        <v>0</v>
      </c>
    </row>
    <row r="1447" spans="1:10" ht="12.75">
      <c r="A1447" s="318" t="s">
        <v>758</v>
      </c>
      <c r="B1447" s="318">
        <v>1474680418</v>
      </c>
      <c r="C1447" s="318" t="s">
        <v>5222</v>
      </c>
      <c r="E1447" s="318" t="s">
        <v>362</v>
      </c>
      <c r="G1447" s="318" t="s">
        <v>3051</v>
      </c>
      <c r="H1447" s="318" t="s">
        <v>3051</v>
      </c>
      <c r="I1447" s="320">
        <f>IF(A1447=A1446,1,0)</f>
        <v>0</v>
      </c>
      <c r="J1447" s="320">
        <f>IF(I1447=0,-INT(J1446-1),J1446)</f>
        <v>1</v>
      </c>
    </row>
    <row r="1448" spans="1:10" ht="12.75">
      <c r="A1448" s="318" t="s">
        <v>2403</v>
      </c>
      <c r="B1448" s="318">
        <v>90006650411</v>
      </c>
      <c r="C1448" s="318" t="s">
        <v>5225</v>
      </c>
      <c r="E1448" s="318" t="s">
        <v>362</v>
      </c>
      <c r="G1448" s="318" t="s">
        <v>3051</v>
      </c>
      <c r="H1448" s="318" t="s">
        <v>3051</v>
      </c>
      <c r="I1448" s="320">
        <f>IF(A1448=A1447,1,0)</f>
        <v>0</v>
      </c>
      <c r="J1448" s="320">
        <f>IF(I1448=0,-INT(J1447-1),J1447)</f>
        <v>0</v>
      </c>
    </row>
    <row r="1449" spans="1:10" ht="12.75">
      <c r="A1449" s="318" t="s">
        <v>2408</v>
      </c>
      <c r="B1449" s="318">
        <v>90006650411</v>
      </c>
      <c r="C1449" s="318" t="s">
        <v>5225</v>
      </c>
      <c r="E1449" s="318" t="s">
        <v>362</v>
      </c>
      <c r="G1449" s="318" t="s">
        <v>3051</v>
      </c>
      <c r="H1449" s="318" t="s">
        <v>3051</v>
      </c>
      <c r="I1449" s="320">
        <f>IF(A1449=A1448,1,0)</f>
        <v>0</v>
      </c>
      <c r="J1449" s="320">
        <f>IF(I1449=0,-INT(J1448-1),J1448)</f>
        <v>1</v>
      </c>
    </row>
    <row r="1450" spans="1:10" ht="12.75">
      <c r="A1450" s="318" t="s">
        <v>2413</v>
      </c>
      <c r="B1450" s="318" t="s">
        <v>4453</v>
      </c>
      <c r="C1450" s="318" t="s">
        <v>5226</v>
      </c>
      <c r="E1450" s="318" t="s">
        <v>362</v>
      </c>
      <c r="G1450" s="318" t="s">
        <v>3051</v>
      </c>
      <c r="H1450" s="318" t="s">
        <v>3051</v>
      </c>
      <c r="I1450" s="320">
        <f>IF(A1450=A1449,1,0)</f>
        <v>0</v>
      </c>
      <c r="J1450" s="320">
        <f>IF(I1450=0,-INT(J1449-1),J1449)</f>
        <v>0</v>
      </c>
    </row>
    <row r="1451" spans="1:10" ht="12.75">
      <c r="A1451" s="318" t="s">
        <v>2418</v>
      </c>
      <c r="B1451" s="318" t="s">
        <v>5227</v>
      </c>
      <c r="C1451" s="318" t="s">
        <v>5228</v>
      </c>
      <c r="E1451" s="318" t="s">
        <v>362</v>
      </c>
      <c r="G1451" s="318" t="s">
        <v>3051</v>
      </c>
      <c r="H1451" s="318" t="s">
        <v>3051</v>
      </c>
      <c r="I1451" s="320">
        <f>IF(A1451=A1450,1,0)</f>
        <v>0</v>
      </c>
      <c r="J1451" s="320">
        <f>IF(I1451=0,-INT(J1450-1),J1450)</f>
        <v>1</v>
      </c>
    </row>
    <row r="1452" spans="1:10" ht="12.75">
      <c r="A1452" s="318" t="s">
        <v>2421</v>
      </c>
      <c r="B1452" s="318" t="s">
        <v>5203</v>
      </c>
      <c r="C1452" s="318" t="s">
        <v>5204</v>
      </c>
      <c r="E1452" s="318" t="s">
        <v>362</v>
      </c>
      <c r="G1452" s="318" t="s">
        <v>3051</v>
      </c>
      <c r="H1452" s="318" t="s">
        <v>3051</v>
      </c>
      <c r="I1452" s="320">
        <f>IF(A1452=A1451,1,0)</f>
        <v>0</v>
      </c>
      <c r="J1452" s="320">
        <f>IF(I1452=0,-INT(J1451-1),J1451)</f>
        <v>0</v>
      </c>
    </row>
    <row r="1453" spans="1:10" ht="12.75">
      <c r="A1453" s="318" t="s">
        <v>2421</v>
      </c>
      <c r="B1453" s="318" t="s">
        <v>5203</v>
      </c>
      <c r="C1453" s="318" t="s">
        <v>5204</v>
      </c>
      <c r="E1453" s="318" t="s">
        <v>362</v>
      </c>
      <c r="G1453" s="318" t="s">
        <v>3051</v>
      </c>
      <c r="H1453" s="318" t="s">
        <v>3051</v>
      </c>
      <c r="I1453" s="320">
        <f>IF(A1453=A1452,1,0)</f>
        <v>1</v>
      </c>
      <c r="J1453" s="320">
        <f>IF(I1453=0,-INT(J1452-1),J1452)</f>
      </c>
    </row>
    <row r="1454" spans="1:10" ht="12.75">
      <c r="A1454" s="318" t="s">
        <v>2428</v>
      </c>
      <c r="B1454" s="318" t="s">
        <v>5201</v>
      </c>
      <c r="C1454" s="318" t="s">
        <v>5229</v>
      </c>
      <c r="E1454" s="318" t="s">
        <v>362</v>
      </c>
      <c r="G1454" s="318" t="s">
        <v>3051</v>
      </c>
      <c r="H1454" s="318" t="s">
        <v>3051</v>
      </c>
      <c r="I1454" s="320">
        <f>IF(A1454=A1453,1,0)</f>
        <v>0</v>
      </c>
      <c r="J1454" s="320">
        <f>IF(I1454=0,-INT(J1453-1),J1453)</f>
        <v>1</v>
      </c>
    </row>
    <row r="1455" spans="1:10" ht="12.75">
      <c r="A1455" s="318" t="s">
        <v>2431</v>
      </c>
      <c r="B1455" s="318" t="s">
        <v>5230</v>
      </c>
      <c r="C1455" s="318" t="s">
        <v>5231</v>
      </c>
      <c r="E1455" s="318" t="s">
        <v>362</v>
      </c>
      <c r="G1455" s="318" t="s">
        <v>3051</v>
      </c>
      <c r="H1455" s="318" t="s">
        <v>3051</v>
      </c>
      <c r="I1455" s="320">
        <f>IF(A1455=A1454,1,0)</f>
        <v>0</v>
      </c>
      <c r="J1455" s="320">
        <f>IF(I1455=0,-INT(J1454-1),J1454)</f>
        <v>0</v>
      </c>
    </row>
    <row r="1456" spans="1:10" ht="12.75">
      <c r="A1456" s="318" t="s">
        <v>2436</v>
      </c>
      <c r="B1456" s="318" t="s">
        <v>5205</v>
      </c>
      <c r="C1456" s="318" t="s">
        <v>5206</v>
      </c>
      <c r="E1456" s="318" t="s">
        <v>362</v>
      </c>
      <c r="G1456" s="318" t="s">
        <v>3051</v>
      </c>
      <c r="H1456" s="318" t="s">
        <v>3051</v>
      </c>
      <c r="I1456" s="320">
        <f>IF(A1456=A1455,1,0)</f>
        <v>0</v>
      </c>
      <c r="J1456" s="320">
        <f>IF(I1456=0,-INT(J1455-1),J1455)</f>
        <v>1</v>
      </c>
    </row>
    <row r="1457" spans="1:10" ht="12.75">
      <c r="A1457" s="318" t="s">
        <v>2443</v>
      </c>
      <c r="B1457" s="318" t="s">
        <v>5205</v>
      </c>
      <c r="C1457" s="318" t="s">
        <v>5206</v>
      </c>
      <c r="E1457" s="318" t="s">
        <v>362</v>
      </c>
      <c r="G1457" s="318" t="s">
        <v>3051</v>
      </c>
      <c r="H1457" s="318" t="s">
        <v>3051</v>
      </c>
      <c r="I1457" s="320">
        <f>IF(A1457=A1456,1,0)</f>
        <v>0</v>
      </c>
      <c r="J1457" s="320">
        <f>IF(I1457=0,-INT(J1456-1),J1456)</f>
        <v>0</v>
      </c>
    </row>
    <row r="1458" spans="1:10" ht="12.75">
      <c r="A1458" s="318" t="s">
        <v>2446</v>
      </c>
      <c r="B1458" s="318" t="s">
        <v>5232</v>
      </c>
      <c r="C1458" s="318" t="s">
        <v>5233</v>
      </c>
      <c r="E1458" s="318" t="s">
        <v>362</v>
      </c>
      <c r="G1458" s="318" t="s">
        <v>3051</v>
      </c>
      <c r="H1458" s="318" t="s">
        <v>3051</v>
      </c>
      <c r="I1458" s="320">
        <f>IF(A1458=A1457,1,0)</f>
        <v>0</v>
      </c>
      <c r="J1458" s="320">
        <f>IF(I1458=0,-INT(J1457-1),J1457)</f>
        <v>1</v>
      </c>
    </row>
    <row r="1459" spans="1:10" ht="12.75">
      <c r="A1459" s="318" t="s">
        <v>696</v>
      </c>
      <c r="B1459" s="318" t="s">
        <v>4513</v>
      </c>
      <c r="C1459" s="318" t="s">
        <v>4514</v>
      </c>
      <c r="E1459" s="318" t="s">
        <v>362</v>
      </c>
      <c r="G1459" s="324" t="s">
        <v>3051</v>
      </c>
      <c r="H1459" s="324" t="s">
        <v>3051</v>
      </c>
      <c r="I1459" s="320">
        <f>IF(A1459=A1458,1,0)</f>
        <v>0</v>
      </c>
      <c r="J1459" s="320">
        <f>IF(I1459=0,-INT(J1458-1),J1458)</f>
        <v>0</v>
      </c>
    </row>
    <row r="1460" spans="1:10" ht="12.75">
      <c r="A1460" s="318" t="s">
        <v>2450</v>
      </c>
      <c r="B1460" s="318" t="s">
        <v>5234</v>
      </c>
      <c r="C1460" s="318" t="s">
        <v>5235</v>
      </c>
      <c r="E1460" s="318" t="s">
        <v>362</v>
      </c>
      <c r="G1460" s="324" t="s">
        <v>3051</v>
      </c>
      <c r="H1460" s="324" t="s">
        <v>3051</v>
      </c>
      <c r="I1460" s="320">
        <f>IF(A1460=A1459,1,0)</f>
        <v>0</v>
      </c>
      <c r="J1460" s="320">
        <f>IF(I1460=0,-INT(J1459-1),J1459)</f>
        <v>1</v>
      </c>
    </row>
    <row r="1461" spans="1:10" ht="12.75">
      <c r="A1461" s="318" t="s">
        <v>2456</v>
      </c>
      <c r="B1461" s="318" t="s">
        <v>5236</v>
      </c>
      <c r="C1461" s="318" t="s">
        <v>5237</v>
      </c>
      <c r="G1461" s="324" t="s">
        <v>3051</v>
      </c>
      <c r="H1461" s="324" t="s">
        <v>3051</v>
      </c>
      <c r="I1461" s="320">
        <f>IF(A1461=A1460,1,0)</f>
        <v>0</v>
      </c>
      <c r="J1461" s="320">
        <f>IF(I1461=0,-INT(J1460-1),J1460)</f>
        <v>0</v>
      </c>
    </row>
    <row r="1462" spans="1:10" ht="12.75">
      <c r="A1462" s="318" t="s">
        <v>2463</v>
      </c>
      <c r="B1462" s="318" t="s">
        <v>5236</v>
      </c>
      <c r="C1462" s="318" t="s">
        <v>5237</v>
      </c>
      <c r="G1462" s="324" t="s">
        <v>3051</v>
      </c>
      <c r="H1462" s="324" t="s">
        <v>3051</v>
      </c>
      <c r="I1462" s="320">
        <f>IF(A1462=A1461,1,0)</f>
        <v>0</v>
      </c>
      <c r="J1462" s="320">
        <f>IF(I1462=0,-INT(J1461-1),J1461)</f>
        <v>1</v>
      </c>
    </row>
    <row r="1463" spans="1:10" ht="12.75">
      <c r="A1463" s="318" t="s">
        <v>2465</v>
      </c>
      <c r="B1463" s="318" t="s">
        <v>5059</v>
      </c>
      <c r="C1463" s="318" t="s">
        <v>5238</v>
      </c>
      <c r="G1463" s="324" t="s">
        <v>3051</v>
      </c>
      <c r="H1463" s="324" t="s">
        <v>3051</v>
      </c>
      <c r="I1463" s="320">
        <f>IF(A1463=A1462,1,0)</f>
        <v>0</v>
      </c>
      <c r="J1463" s="320">
        <f>IF(I1463=0,-INT(J1462-1),J1462)</f>
        <v>0</v>
      </c>
    </row>
    <row r="1464" spans="1:10" ht="12.75">
      <c r="A1464" s="318" t="s">
        <v>2467</v>
      </c>
      <c r="B1464" s="318" t="s">
        <v>5239</v>
      </c>
      <c r="C1464" s="318" t="s">
        <v>5240</v>
      </c>
      <c r="G1464" s="324" t="s">
        <v>3051</v>
      </c>
      <c r="H1464" s="324" t="s">
        <v>3051</v>
      </c>
      <c r="I1464" s="320">
        <f>IF(A1464=A1463,1,0)</f>
        <v>0</v>
      </c>
      <c r="J1464" s="320">
        <f>IF(I1464=0,-INT(J1463-1),J1463)</f>
        <v>1</v>
      </c>
    </row>
    <row r="1465" spans="1:10" ht="12.75">
      <c r="A1465" s="318" t="s">
        <v>2473</v>
      </c>
      <c r="B1465" s="318" t="s">
        <v>5241</v>
      </c>
      <c r="C1465" s="318" t="s">
        <v>5242</v>
      </c>
      <c r="G1465" s="324" t="s">
        <v>3051</v>
      </c>
      <c r="H1465" s="324" t="s">
        <v>3051</v>
      </c>
      <c r="I1465" s="320">
        <f>IF(A1465=A1464,1,0)</f>
        <v>0</v>
      </c>
      <c r="J1465" s="320">
        <f>IF(I1465=0,-INT(J1464-1),J1464)</f>
        <v>0</v>
      </c>
    </row>
    <row r="1466" spans="1:10" ht="12.75">
      <c r="A1466" s="318" t="s">
        <v>2479</v>
      </c>
      <c r="B1466" s="318" t="s">
        <v>4632</v>
      </c>
      <c r="C1466" s="318" t="s">
        <v>5243</v>
      </c>
      <c r="G1466" s="324" t="s">
        <v>3051</v>
      </c>
      <c r="H1466" s="324" t="s">
        <v>3051</v>
      </c>
      <c r="I1466" s="320">
        <f>IF(A1466=A1465,1,0)</f>
        <v>0</v>
      </c>
      <c r="J1466" s="320">
        <f>IF(I1466=0,-INT(J1465-1),J1465)</f>
        <v>1</v>
      </c>
    </row>
    <row r="1467" spans="1:10" ht="12.75">
      <c r="A1467" s="318" t="s">
        <v>2481</v>
      </c>
      <c r="B1467" s="318" t="s">
        <v>5244</v>
      </c>
      <c r="C1467" s="318" t="s">
        <v>5245</v>
      </c>
      <c r="G1467" s="324" t="s">
        <v>3051</v>
      </c>
      <c r="H1467" s="324" t="s">
        <v>3051</v>
      </c>
      <c r="I1467" s="320">
        <f>IF(A1467=A1466,1,0)</f>
        <v>0</v>
      </c>
      <c r="J1467" s="320">
        <f>IF(I1467=0,-INT(J1466-1),J1466)</f>
        <v>0</v>
      </c>
    </row>
    <row r="1468" spans="1:10" ht="12.75">
      <c r="A1468" s="318" t="s">
        <v>2483</v>
      </c>
      <c r="B1468" s="318" t="s">
        <v>5246</v>
      </c>
      <c r="C1468" s="318" t="s">
        <v>5247</v>
      </c>
      <c r="G1468" s="324" t="s">
        <v>3051</v>
      </c>
      <c r="H1468" s="324" t="s">
        <v>3051</v>
      </c>
      <c r="I1468" s="320">
        <f>IF(A1468=A1467,1,0)</f>
        <v>0</v>
      </c>
      <c r="J1468" s="320">
        <f>IF(I1468=0,-INT(J1467-1),J1467)</f>
        <v>1</v>
      </c>
    </row>
    <row r="1469" spans="1:10" ht="12.75">
      <c r="A1469" s="318" t="s">
        <v>2489</v>
      </c>
      <c r="B1469" s="318" t="s">
        <v>5246</v>
      </c>
      <c r="C1469" s="318" t="s">
        <v>5247</v>
      </c>
      <c r="G1469" s="324" t="s">
        <v>3051</v>
      </c>
      <c r="H1469" s="324" t="s">
        <v>3051</v>
      </c>
      <c r="I1469" s="320">
        <f>IF(A1469=A1468,1,0)</f>
        <v>0</v>
      </c>
      <c r="J1469" s="320">
        <f>IF(I1469=0,-INT(J1468-1),J1468)</f>
        <v>0</v>
      </c>
    </row>
    <row r="1470" spans="1:10" ht="12.75">
      <c r="A1470" s="318" t="s">
        <v>2491</v>
      </c>
      <c r="B1470" s="318" t="s">
        <v>5246</v>
      </c>
      <c r="C1470" s="318" t="s">
        <v>5247</v>
      </c>
      <c r="G1470" s="324" t="s">
        <v>3051</v>
      </c>
      <c r="H1470" s="324" t="s">
        <v>3051</v>
      </c>
      <c r="I1470" s="320">
        <f>IF(A1470=A1469,1,0)</f>
        <v>0</v>
      </c>
      <c r="J1470" s="320">
        <f>IF(I1470=0,-INT(J1469-1),J1469)</f>
        <v>1</v>
      </c>
    </row>
    <row r="1471" spans="1:10" ht="12.75">
      <c r="A1471" s="318" t="s">
        <v>2493</v>
      </c>
      <c r="B1471" s="318" t="s">
        <v>5246</v>
      </c>
      <c r="C1471" s="318" t="s">
        <v>5247</v>
      </c>
      <c r="G1471" s="324" t="s">
        <v>3051</v>
      </c>
      <c r="H1471" s="324" t="s">
        <v>3051</v>
      </c>
      <c r="I1471" s="320">
        <f>IF(A1471=A1470,1,0)</f>
        <v>0</v>
      </c>
      <c r="J1471" s="320">
        <f>IF(I1471=0,-INT(J1470-1),J1470)</f>
        <v>0</v>
      </c>
    </row>
    <row r="1472" spans="1:10" ht="12.75">
      <c r="A1472" s="318" t="s">
        <v>2495</v>
      </c>
      <c r="B1472" s="318" t="s">
        <v>5246</v>
      </c>
      <c r="C1472" s="318" t="s">
        <v>5247</v>
      </c>
      <c r="G1472" s="324" t="s">
        <v>3051</v>
      </c>
      <c r="H1472" s="324" t="s">
        <v>3051</v>
      </c>
      <c r="I1472" s="320">
        <f>IF(A1472=A1471,1,0)</f>
        <v>0</v>
      </c>
      <c r="J1472" s="320">
        <f>IF(I1472=0,-INT(J1471-1),J1471)</f>
        <v>1</v>
      </c>
    </row>
    <row r="1473" spans="1:10" ht="12.75">
      <c r="A1473" s="318" t="s">
        <v>2497</v>
      </c>
      <c r="B1473" s="318" t="s">
        <v>5248</v>
      </c>
      <c r="C1473" s="318" t="s">
        <v>5249</v>
      </c>
      <c r="G1473" s="324" t="s">
        <v>3051</v>
      </c>
      <c r="H1473" s="324" t="s">
        <v>3051</v>
      </c>
      <c r="I1473" s="320">
        <f>IF(A1473=A1472,1,0)</f>
        <v>0</v>
      </c>
      <c r="J1473" s="320">
        <f>IF(I1473=0,-INT(J1472-1),J1472)</f>
        <v>0</v>
      </c>
    </row>
    <row r="1474" spans="1:10" ht="12.75">
      <c r="A1474" s="318" t="s">
        <v>2502</v>
      </c>
      <c r="B1474" s="318" t="s">
        <v>5250</v>
      </c>
      <c r="C1474" s="318" t="s">
        <v>5251</v>
      </c>
      <c r="G1474" s="324" t="s">
        <v>3051</v>
      </c>
      <c r="H1474" s="324" t="s">
        <v>3051</v>
      </c>
      <c r="I1474" s="320">
        <f>IF(A1474=A1473,1,0)</f>
        <v>0</v>
      </c>
      <c r="J1474" s="320">
        <f>IF(I1474=0,-INT(J1473-1),J1473)</f>
        <v>1</v>
      </c>
    </row>
    <row r="1475" spans="1:10" ht="12.75">
      <c r="A1475" s="318" t="s">
        <v>2507</v>
      </c>
      <c r="B1475" s="318" t="s">
        <v>4453</v>
      </c>
      <c r="C1475" s="318" t="s">
        <v>5252</v>
      </c>
      <c r="G1475" s="324" t="s">
        <v>3051</v>
      </c>
      <c r="H1475" s="324" t="s">
        <v>3051</v>
      </c>
      <c r="I1475" s="320">
        <f>IF(A1475=A1474,1,0)</f>
        <v>0</v>
      </c>
      <c r="J1475" s="320">
        <f>IF(I1475=0,-INT(J1474-1),J1474)</f>
        <v>0</v>
      </c>
    </row>
    <row r="1476" spans="1:10" ht="12.75">
      <c r="A1476" s="318" t="s">
        <v>2509</v>
      </c>
      <c r="B1476" s="318" t="s">
        <v>5253</v>
      </c>
      <c r="C1476" s="318" t="s">
        <v>5254</v>
      </c>
      <c r="G1476" s="324" t="s">
        <v>3051</v>
      </c>
      <c r="H1476" s="324" t="s">
        <v>3051</v>
      </c>
      <c r="I1476" s="320">
        <f>IF(A1476=A1475,1,0)</f>
        <v>0</v>
      </c>
      <c r="J1476" s="320">
        <f>IF(I1476=0,-INT(J1475-1),J1475)</f>
        <v>1</v>
      </c>
    </row>
    <row r="1477" spans="1:10" ht="12.75">
      <c r="A1477" s="318" t="s">
        <v>2512</v>
      </c>
      <c r="B1477" s="318" t="s">
        <v>5255</v>
      </c>
      <c r="C1477" s="318" t="s">
        <v>5256</v>
      </c>
      <c r="G1477" s="324" t="s">
        <v>3051</v>
      </c>
      <c r="H1477" s="324" t="s">
        <v>3051</v>
      </c>
      <c r="I1477" s="320">
        <f>IF(A1477=A1476,1,0)</f>
        <v>0</v>
      </c>
      <c r="J1477" s="320">
        <f>IF(I1477=0,-INT(J1476-1),J1476)</f>
        <v>0</v>
      </c>
    </row>
    <row r="1478" spans="1:10" ht="12.75">
      <c r="A1478" s="318" t="s">
        <v>2514</v>
      </c>
      <c r="B1478" s="318" t="s">
        <v>5257</v>
      </c>
      <c r="C1478" s="318" t="s">
        <v>5258</v>
      </c>
      <c r="G1478" s="324" t="s">
        <v>3051</v>
      </c>
      <c r="H1478" s="324" t="s">
        <v>3051</v>
      </c>
      <c r="I1478" s="320">
        <f>IF(A1478=A1477,1,0)</f>
        <v>0</v>
      </c>
      <c r="J1478" s="320">
        <f>IF(I1478=0,-INT(J1477-1),J1477)</f>
        <v>1</v>
      </c>
    </row>
    <row r="1479" spans="1:10" ht="12.75">
      <c r="A1479" s="318" t="s">
        <v>2516</v>
      </c>
      <c r="B1479" s="318" t="s">
        <v>4511</v>
      </c>
      <c r="C1479" s="318" t="s">
        <v>5259</v>
      </c>
      <c r="G1479" s="324" t="s">
        <v>3051</v>
      </c>
      <c r="H1479" s="324" t="s">
        <v>3051</v>
      </c>
      <c r="I1479" s="320">
        <f>IF(A1479=A1478,1,0)</f>
        <v>0</v>
      </c>
      <c r="J1479" s="320">
        <f>IF(I1479=0,-INT(J1478-1),J1478)</f>
        <v>0</v>
      </c>
    </row>
    <row r="1480" spans="1:10" ht="12.75">
      <c r="A1480" s="318" t="s">
        <v>2518</v>
      </c>
      <c r="B1480" s="318" t="s">
        <v>5260</v>
      </c>
      <c r="C1480" s="318" t="s">
        <v>5261</v>
      </c>
      <c r="G1480" s="324" t="s">
        <v>3051</v>
      </c>
      <c r="H1480" s="324" t="s">
        <v>3051</v>
      </c>
      <c r="I1480" s="320">
        <f>IF(A1480=A1479,1,0)</f>
        <v>0</v>
      </c>
      <c r="J1480" s="320">
        <f>IF(I1480=0,-INT(J1479-1),J1479)</f>
        <v>1</v>
      </c>
    </row>
    <row r="1481" spans="1:10" ht="12.75">
      <c r="A1481" s="318" t="s">
        <v>2524</v>
      </c>
      <c r="B1481" s="318" t="s">
        <v>5262</v>
      </c>
      <c r="C1481" s="318" t="s">
        <v>5263</v>
      </c>
      <c r="G1481" s="324" t="s">
        <v>3051</v>
      </c>
      <c r="H1481" s="324" t="s">
        <v>3051</v>
      </c>
      <c r="I1481" s="320">
        <f>IF(A1481=A1480,1,0)</f>
        <v>0</v>
      </c>
      <c r="J1481" s="320">
        <f>IF(I1481=0,-INT(J1480-1),J1480)</f>
        <v>0</v>
      </c>
    </row>
    <row r="1482" spans="1:10" ht="12.75">
      <c r="A1482" s="318" t="s">
        <v>2526</v>
      </c>
      <c r="B1482" s="318" t="s">
        <v>5236</v>
      </c>
      <c r="C1482" s="318" t="s">
        <v>5237</v>
      </c>
      <c r="G1482" s="324" t="s">
        <v>3051</v>
      </c>
      <c r="H1482" s="324" t="s">
        <v>3051</v>
      </c>
      <c r="I1482" s="320">
        <f>IF(A1482=A1481,1,0)</f>
        <v>0</v>
      </c>
      <c r="J1482" s="320">
        <f>IF(I1482=0,-INT(J1481-1),J1481)</f>
        <v>1</v>
      </c>
    </row>
    <row r="1483" spans="1:10" ht="12.75">
      <c r="A1483" s="318" t="s">
        <v>2528</v>
      </c>
      <c r="B1483" s="318" t="s">
        <v>5236</v>
      </c>
      <c r="C1483" s="318" t="s">
        <v>5237</v>
      </c>
      <c r="G1483" s="324" t="s">
        <v>3051</v>
      </c>
      <c r="H1483" s="324" t="s">
        <v>3051</v>
      </c>
      <c r="I1483" s="320">
        <f>IF(A1483=A1482,1,0)</f>
        <v>0</v>
      </c>
      <c r="J1483" s="320">
        <f>IF(I1483=0,-INT(J1482-1),J1482)</f>
        <v>0</v>
      </c>
    </row>
    <row r="1484" spans="1:10" ht="12.75">
      <c r="A1484" s="318" t="s">
        <v>2530</v>
      </c>
      <c r="B1484" s="318" t="s">
        <v>5264</v>
      </c>
      <c r="C1484" s="318" t="s">
        <v>5265</v>
      </c>
      <c r="G1484" s="324" t="s">
        <v>3051</v>
      </c>
      <c r="H1484" s="324" t="s">
        <v>3051</v>
      </c>
      <c r="I1484" s="320">
        <f>IF(A1484=A1483,1,0)</f>
        <v>0</v>
      </c>
      <c r="J1484" s="320">
        <f>IF(I1484=0,-INT(J1483-1),J1483)</f>
        <v>1</v>
      </c>
    </row>
    <row r="1485" spans="1:10" ht="12.75">
      <c r="A1485" s="318" t="s">
        <v>2535</v>
      </c>
      <c r="B1485" s="318" t="s">
        <v>5266</v>
      </c>
      <c r="C1485" s="318" t="s">
        <v>5267</v>
      </c>
      <c r="G1485" s="324" t="s">
        <v>3051</v>
      </c>
      <c r="H1485" s="324" t="s">
        <v>3051</v>
      </c>
      <c r="I1485" s="320">
        <f>IF(A1485=A1484,1,0)</f>
        <v>0</v>
      </c>
      <c r="J1485" s="320">
        <f>IF(I1485=0,-INT(J1484-1),J1484)</f>
        <v>0</v>
      </c>
    </row>
    <row r="1486" spans="1:10" ht="12.75">
      <c r="A1486" s="318" t="s">
        <v>2537</v>
      </c>
      <c r="B1486" s="318" t="s">
        <v>5262</v>
      </c>
      <c r="C1486" s="318" t="s">
        <v>5268</v>
      </c>
      <c r="G1486" s="324" t="s">
        <v>3051</v>
      </c>
      <c r="H1486" s="324" t="s">
        <v>3051</v>
      </c>
      <c r="I1486" s="320">
        <f>IF(A1486=A1485,1,0)</f>
        <v>0</v>
      </c>
      <c r="J1486" s="320">
        <f>IF(I1486=0,-INT(J1485-1),J1485)</f>
        <v>1</v>
      </c>
    </row>
    <row r="1487" spans="1:10" ht="12.75">
      <c r="A1487" s="318" t="s">
        <v>2543</v>
      </c>
      <c r="B1487" s="318" t="s">
        <v>5246</v>
      </c>
      <c r="C1487" s="318" t="s">
        <v>5247</v>
      </c>
      <c r="G1487" s="324" t="s">
        <v>3051</v>
      </c>
      <c r="H1487" s="324" t="s">
        <v>3051</v>
      </c>
      <c r="I1487" s="320">
        <f>IF(A1487=A1486,1,0)</f>
        <v>0</v>
      </c>
      <c r="J1487" s="320">
        <f>IF(I1487=0,-INT(J1486-1),J1486)</f>
        <v>0</v>
      </c>
    </row>
    <row r="1488" spans="1:10" ht="12.75">
      <c r="A1488" s="318" t="s">
        <v>2545</v>
      </c>
      <c r="B1488" s="318" t="s">
        <v>5246</v>
      </c>
      <c r="C1488" s="318" t="s">
        <v>5247</v>
      </c>
      <c r="G1488" s="324" t="s">
        <v>3051</v>
      </c>
      <c r="H1488" s="324" t="s">
        <v>3051</v>
      </c>
      <c r="I1488" s="320">
        <f>IF(A1488=A1487,1,0)</f>
        <v>0</v>
      </c>
      <c r="J1488" s="320">
        <f>IF(I1488=0,-INT(J1487-1),J1487)</f>
        <v>1</v>
      </c>
    </row>
    <row r="1489" spans="1:10" ht="12.75">
      <c r="A1489" s="318" t="s">
        <v>2547</v>
      </c>
      <c r="B1489" s="318" t="s">
        <v>4232</v>
      </c>
      <c r="C1489" s="318" t="s">
        <v>5099</v>
      </c>
      <c r="G1489" s="324" t="s">
        <v>3051</v>
      </c>
      <c r="H1489" s="324" t="s">
        <v>3051</v>
      </c>
      <c r="I1489" s="320">
        <f>IF(A1489=A1488,1,0)</f>
        <v>0</v>
      </c>
      <c r="J1489" s="320">
        <f>IF(I1489=0,-INT(J1488-1),J1488)</f>
        <v>0</v>
      </c>
    </row>
    <row r="1490" spans="1:10" ht="12.75">
      <c r="A1490" s="318" t="s">
        <v>2553</v>
      </c>
      <c r="B1490" s="318" t="s">
        <v>4232</v>
      </c>
      <c r="C1490" s="318" t="s">
        <v>5099</v>
      </c>
      <c r="G1490" s="324" t="s">
        <v>3051</v>
      </c>
      <c r="H1490" s="324" t="s">
        <v>3051</v>
      </c>
      <c r="I1490" s="320">
        <f>IF(A1490=A1489,1,0)</f>
        <v>0</v>
      </c>
      <c r="J1490" s="320">
        <f>IF(I1490=0,-INT(J1489-1),J1489)</f>
        <v>1</v>
      </c>
    </row>
    <row r="1491" spans="1:10" ht="12.75">
      <c r="A1491" s="318" t="s">
        <v>2555</v>
      </c>
      <c r="B1491" s="318" t="s">
        <v>5269</v>
      </c>
      <c r="C1491" s="318" t="s">
        <v>5270</v>
      </c>
      <c r="G1491" s="324" t="s">
        <v>3051</v>
      </c>
      <c r="H1491" s="324" t="s">
        <v>3051</v>
      </c>
      <c r="I1491" s="320">
        <f>IF(A1491=A1490,1,0)</f>
        <v>0</v>
      </c>
      <c r="J1491" s="320">
        <f>IF(I1491=0,-INT(J1490-1),J1490)</f>
        <v>0</v>
      </c>
    </row>
    <row r="1492" spans="1:10" ht="12.75">
      <c r="A1492" s="318" t="s">
        <v>2557</v>
      </c>
      <c r="B1492" s="318" t="s">
        <v>5053</v>
      </c>
      <c r="C1492" s="318" t="s">
        <v>5271</v>
      </c>
      <c r="G1492" s="324" t="s">
        <v>3051</v>
      </c>
      <c r="H1492" s="324" t="s">
        <v>3051</v>
      </c>
      <c r="I1492" s="320">
        <f>IF(A1492=A1491,1,0)</f>
        <v>0</v>
      </c>
      <c r="J1492" s="320">
        <f>IF(I1492=0,-INT(J1491-1),J1491)</f>
        <v>1</v>
      </c>
    </row>
    <row r="1493" spans="1:10" ht="12.75">
      <c r="A1493" s="318" t="s">
        <v>2559</v>
      </c>
      <c r="B1493" s="318" t="s">
        <v>5269</v>
      </c>
      <c r="C1493" s="318" t="s">
        <v>5270</v>
      </c>
      <c r="G1493" s="324" t="s">
        <v>3051</v>
      </c>
      <c r="H1493" s="324" t="s">
        <v>3051</v>
      </c>
      <c r="I1493" s="320">
        <f>IF(A1493=A1492,1,0)</f>
        <v>0</v>
      </c>
      <c r="J1493" s="320">
        <f>IF(I1493=0,-INT(J1492-1),J1492)</f>
        <v>0</v>
      </c>
    </row>
    <row r="1494" spans="1:10" ht="12.75">
      <c r="A1494" s="318" t="s">
        <v>2561</v>
      </c>
      <c r="B1494" s="318" t="s">
        <v>5248</v>
      </c>
      <c r="C1494" s="318" t="s">
        <v>5249</v>
      </c>
      <c r="G1494" s="324" t="s">
        <v>3051</v>
      </c>
      <c r="H1494" s="324" t="s">
        <v>3051</v>
      </c>
      <c r="I1494" s="320">
        <f>IF(A1494=A1493,1,0)</f>
        <v>0</v>
      </c>
      <c r="J1494" s="320">
        <f>IF(I1494=0,-INT(J1493-1),J1493)</f>
        <v>1</v>
      </c>
    </row>
    <row r="1495" spans="1:10" ht="12.75">
      <c r="A1495" s="318" t="s">
        <v>2563</v>
      </c>
      <c r="B1495" s="318" t="s">
        <v>5236</v>
      </c>
      <c r="C1495" s="318" t="s">
        <v>5237</v>
      </c>
      <c r="G1495" s="324" t="s">
        <v>3051</v>
      </c>
      <c r="H1495" s="324" t="s">
        <v>3051</v>
      </c>
      <c r="I1495" s="320">
        <f>IF(A1495=A1494,1,0)</f>
        <v>0</v>
      </c>
      <c r="J1495" s="320">
        <f>IF(I1495=0,-INT(J1494-1),J1494)</f>
        <v>0</v>
      </c>
    </row>
    <row r="1496" spans="1:10" ht="12.75">
      <c r="A1496" s="318" t="s">
        <v>2569</v>
      </c>
      <c r="B1496" s="318" t="s">
        <v>5236</v>
      </c>
      <c r="C1496" s="318" t="s">
        <v>5237</v>
      </c>
      <c r="G1496" s="324" t="s">
        <v>3051</v>
      </c>
      <c r="H1496" s="324" t="s">
        <v>3051</v>
      </c>
      <c r="I1496" s="320">
        <f>IF(A1496=A1495,1,0)</f>
        <v>0</v>
      </c>
      <c r="J1496" s="320">
        <f>IF(I1496=0,-INT(J1495-1),J1495)</f>
        <v>1</v>
      </c>
    </row>
    <row r="1497" spans="1:10" ht="12.75">
      <c r="A1497" s="318" t="s">
        <v>2571</v>
      </c>
      <c r="B1497" s="318" t="s">
        <v>5236</v>
      </c>
      <c r="C1497" s="318" t="s">
        <v>5237</v>
      </c>
      <c r="G1497" s="324" t="s">
        <v>3051</v>
      </c>
      <c r="H1497" s="324" t="s">
        <v>3051</v>
      </c>
      <c r="I1497" s="320">
        <f>IF(A1497=A1496,1,0)</f>
        <v>0</v>
      </c>
      <c r="J1497" s="320">
        <f>IF(I1497=0,-INT(J1496-1),J1496)</f>
        <v>0</v>
      </c>
    </row>
    <row r="1498" spans="1:10" ht="12.75">
      <c r="A1498" s="318" t="s">
        <v>2573</v>
      </c>
      <c r="B1498" s="318" t="s">
        <v>5236</v>
      </c>
      <c r="C1498" s="318" t="s">
        <v>5237</v>
      </c>
      <c r="G1498" s="324" t="s">
        <v>3051</v>
      </c>
      <c r="H1498" s="324" t="s">
        <v>3051</v>
      </c>
      <c r="I1498" s="320">
        <f>IF(A1498=A1497,1,0)</f>
        <v>0</v>
      </c>
      <c r="J1498" s="320">
        <f>IF(I1498=0,-INT(J1497-1),J1497)</f>
        <v>1</v>
      </c>
    </row>
    <row r="1499" spans="1:10" ht="12.75">
      <c r="A1499" s="318" t="s">
        <v>2575</v>
      </c>
      <c r="B1499" s="318" t="s">
        <v>5236</v>
      </c>
      <c r="C1499" s="318" t="s">
        <v>5237</v>
      </c>
      <c r="G1499" s="324" t="s">
        <v>3051</v>
      </c>
      <c r="H1499" s="324" t="s">
        <v>3051</v>
      </c>
      <c r="I1499" s="320">
        <f>IF(A1499=A1498,1,0)</f>
        <v>0</v>
      </c>
      <c r="J1499" s="320">
        <f>IF(I1499=0,-INT(J1498-1),J1498)</f>
        <v>0</v>
      </c>
    </row>
    <row r="1500" spans="1:10" ht="12.75">
      <c r="A1500" s="318" t="s">
        <v>2577</v>
      </c>
      <c r="B1500" s="318" t="s">
        <v>5272</v>
      </c>
      <c r="C1500" s="318" t="s">
        <v>5273</v>
      </c>
      <c r="G1500" s="324" t="s">
        <v>3051</v>
      </c>
      <c r="H1500" s="324" t="s">
        <v>3051</v>
      </c>
      <c r="I1500" s="320">
        <f>IF(A1500=A1499,1,0)</f>
        <v>0</v>
      </c>
      <c r="J1500" s="320">
        <f>IF(I1500=0,-INT(J1499-1),J1499)</f>
        <v>1</v>
      </c>
    </row>
    <row r="1501" spans="1:10" ht="12.75">
      <c r="A1501" s="318" t="s">
        <v>2579</v>
      </c>
      <c r="B1501" s="318" t="s">
        <v>5260</v>
      </c>
      <c r="C1501" s="318" t="s">
        <v>5261</v>
      </c>
      <c r="G1501" s="324" t="s">
        <v>3051</v>
      </c>
      <c r="H1501" s="324" t="s">
        <v>3051</v>
      </c>
      <c r="I1501" s="320">
        <f>IF(A1501=A1500,1,0)</f>
        <v>0</v>
      </c>
      <c r="J1501" s="320">
        <f>IF(I1501=0,-INT(J1500-1),J1500)</f>
        <v>0</v>
      </c>
    </row>
    <row r="1502" spans="1:10" ht="12.75">
      <c r="A1502" s="318" t="s">
        <v>2581</v>
      </c>
      <c r="B1502" s="318" t="s">
        <v>5274</v>
      </c>
      <c r="C1502" s="318" t="s">
        <v>5275</v>
      </c>
      <c r="G1502" s="324" t="s">
        <v>3051</v>
      </c>
      <c r="H1502" s="324" t="s">
        <v>3051</v>
      </c>
      <c r="I1502" s="320">
        <f>IF(A1502=A1501,1,0)</f>
        <v>0</v>
      </c>
      <c r="J1502" s="320">
        <f>IF(I1502=0,-INT(J1501-1),J1501)</f>
        <v>1</v>
      </c>
    </row>
    <row r="1503" spans="1:10" ht="12.75">
      <c r="A1503" s="318" t="s">
        <v>5276</v>
      </c>
      <c r="B1503" s="318" t="s">
        <v>5277</v>
      </c>
      <c r="C1503" s="318" t="s">
        <v>5278</v>
      </c>
      <c r="G1503" s="324" t="s">
        <v>3051</v>
      </c>
      <c r="H1503" s="324" t="s">
        <v>3051</v>
      </c>
      <c r="I1503" s="320">
        <f>IF(A1503=A1502,1,0)</f>
        <v>0</v>
      </c>
      <c r="J1503" s="320">
        <f>IF(I1503=0,-INT(J1502-1),J1502)</f>
        <v>0</v>
      </c>
    </row>
    <row r="1504" spans="1:10" ht="12.75">
      <c r="A1504" s="318" t="s">
        <v>2593</v>
      </c>
      <c r="B1504" s="318" t="s">
        <v>5279</v>
      </c>
      <c r="C1504" s="318" t="s">
        <v>5280</v>
      </c>
      <c r="G1504" s="324" t="s">
        <v>3051</v>
      </c>
      <c r="H1504" s="324" t="s">
        <v>3051</v>
      </c>
      <c r="I1504" s="320">
        <f>IF(A1504=A1503,1,0)</f>
        <v>0</v>
      </c>
      <c r="J1504" s="320">
        <f>IF(I1504=0,-INT(J1503-1),J1503)</f>
        <v>1</v>
      </c>
    </row>
    <row r="1505" spans="1:10" ht="12.75">
      <c r="A1505" s="318" t="s">
        <v>2599</v>
      </c>
      <c r="B1505" s="318" t="s">
        <v>5281</v>
      </c>
      <c r="C1505" s="318" t="s">
        <v>5282</v>
      </c>
      <c r="G1505" s="324" t="s">
        <v>3051</v>
      </c>
      <c r="H1505" s="324" t="s">
        <v>3051</v>
      </c>
      <c r="I1505" s="320">
        <f>IF(A1505=A1504,1,0)</f>
        <v>0</v>
      </c>
      <c r="J1505" s="320">
        <f>IF(I1505=0,-INT(J1504-1),J1504)</f>
        <v>0</v>
      </c>
    </row>
    <row r="1506" spans="1:10" ht="12.75">
      <c r="A1506" s="318" t="s">
        <v>2606</v>
      </c>
      <c r="B1506" s="318" t="s">
        <v>5283</v>
      </c>
      <c r="C1506" s="318" t="s">
        <v>5284</v>
      </c>
      <c r="G1506" s="324" t="s">
        <v>3051</v>
      </c>
      <c r="H1506" s="324" t="s">
        <v>3051</v>
      </c>
      <c r="I1506" s="320">
        <f>IF(A1506=A1505,1,0)</f>
        <v>0</v>
      </c>
      <c r="J1506" s="320">
        <f>IF(I1506=0,-INT(J1505-1),J1505)</f>
        <v>1</v>
      </c>
    </row>
    <row r="1507" spans="1:10" ht="12.75">
      <c r="A1507" s="318" t="s">
        <v>2608</v>
      </c>
      <c r="B1507" s="318" t="s">
        <v>5285</v>
      </c>
      <c r="C1507" s="318" t="s">
        <v>5286</v>
      </c>
      <c r="G1507" s="324" t="s">
        <v>3051</v>
      </c>
      <c r="H1507" s="324" t="s">
        <v>3051</v>
      </c>
      <c r="I1507" s="320">
        <f>IF(A1507=A1506,1,0)</f>
        <v>0</v>
      </c>
      <c r="J1507" s="320">
        <f>IF(I1507=0,-INT(J1506-1),J1506)</f>
        <v>0</v>
      </c>
    </row>
    <row r="1508" spans="1:10" ht="12.75">
      <c r="A1508" s="318" t="s">
        <v>2610</v>
      </c>
      <c r="B1508" s="318" t="s">
        <v>5287</v>
      </c>
      <c r="C1508" s="318" t="s">
        <v>5288</v>
      </c>
      <c r="G1508" s="324" t="s">
        <v>3051</v>
      </c>
      <c r="H1508" s="324" t="s">
        <v>3051</v>
      </c>
      <c r="I1508" s="320">
        <f>IF(A1508=A1507,1,0)</f>
        <v>0</v>
      </c>
      <c r="J1508" s="320">
        <f>IF(I1508=0,-INT(J1507-1),J1507)</f>
        <v>1</v>
      </c>
    </row>
    <row r="1509" spans="1:10" ht="12.75">
      <c r="A1509" s="318" t="s">
        <v>2616</v>
      </c>
      <c r="B1509" s="318" t="s">
        <v>5289</v>
      </c>
      <c r="C1509" s="318" t="s">
        <v>5290</v>
      </c>
      <c r="G1509" s="324" t="s">
        <v>3056</v>
      </c>
      <c r="H1509" s="324" t="s">
        <v>3056</v>
      </c>
      <c r="I1509" s="320">
        <f>IF(A1509=A1508,1,0)</f>
        <v>0</v>
      </c>
      <c r="J1509" s="320">
        <f>IF(I1509=0,-INT(J1508-1),J1508)</f>
        <v>0</v>
      </c>
    </row>
    <row r="1510" spans="1:10" ht="12.75">
      <c r="A1510" s="318" t="s">
        <v>2616</v>
      </c>
      <c r="B1510" s="318" t="s">
        <v>5291</v>
      </c>
      <c r="C1510" s="318" t="s">
        <v>5292</v>
      </c>
      <c r="G1510" s="324" t="s">
        <v>3056</v>
      </c>
      <c r="H1510" s="324" t="s">
        <v>3056</v>
      </c>
      <c r="I1510" s="320">
        <f>IF(A1510=A1509,1,0)</f>
        <v>1</v>
      </c>
      <c r="J1510" s="320">
        <f>IF(I1510=0,-INT(J1509-1),J1509)</f>
      </c>
    </row>
    <row r="1511" spans="1:10" ht="12.75">
      <c r="A1511" s="318" t="s">
        <v>2616</v>
      </c>
      <c r="B1511" s="318" t="s">
        <v>5293</v>
      </c>
      <c r="C1511" s="318" t="s">
        <v>5294</v>
      </c>
      <c r="G1511" s="324" t="s">
        <v>3056</v>
      </c>
      <c r="H1511" s="324" t="s">
        <v>3056</v>
      </c>
      <c r="I1511" s="320">
        <f>IF(A1511=A1510,1,0)</f>
        <v>1</v>
      </c>
      <c r="J1511" s="320">
        <f>IF(I1511=0,-INT(J1510-1),J1510)</f>
      </c>
    </row>
    <row r="1512" spans="1:10" ht="12.75">
      <c r="A1512" s="318" t="s">
        <v>2616</v>
      </c>
      <c r="B1512" s="318" t="s">
        <v>5295</v>
      </c>
      <c r="C1512" s="318" t="s">
        <v>5296</v>
      </c>
      <c r="G1512" s="318" t="s">
        <v>3056</v>
      </c>
      <c r="H1512" s="318" t="s">
        <v>3056</v>
      </c>
      <c r="I1512" s="320">
        <f>IF(A1512=A1511,1,0)</f>
        <v>1</v>
      </c>
      <c r="J1512" s="320">
        <f>IF(I1512=0,-INT(J1511-1),J1511)</f>
      </c>
    </row>
    <row r="1513" spans="1:10" ht="12.75">
      <c r="A1513" s="318" t="s">
        <v>2616</v>
      </c>
      <c r="B1513" s="318" t="s">
        <v>5287</v>
      </c>
      <c r="C1513" s="318" t="s">
        <v>5288</v>
      </c>
      <c r="G1513" s="318" t="s">
        <v>3051</v>
      </c>
      <c r="H1513" s="318" t="s">
        <v>3051</v>
      </c>
      <c r="I1513" s="320">
        <f>IF(A1513=A1512,1,0)</f>
        <v>1</v>
      </c>
      <c r="J1513" s="320">
        <f>IF(I1513=0,-INT(J1512-1),J1512)</f>
      </c>
    </row>
    <row r="1514" spans="1:10" ht="12.75">
      <c r="A1514" s="318" t="s">
        <v>2621</v>
      </c>
      <c r="B1514" s="318" t="s">
        <v>5297</v>
      </c>
      <c r="C1514" s="318" t="s">
        <v>5298</v>
      </c>
      <c r="G1514" s="324" t="s">
        <v>3051</v>
      </c>
      <c r="H1514" s="324" t="s">
        <v>3051</v>
      </c>
      <c r="I1514" s="320">
        <f>IF(A1514=A1513,1,0)</f>
        <v>0</v>
      </c>
      <c r="J1514" s="320">
        <f>IF(I1514=0,-INT(J1513-1),J1513)</f>
        <v>1</v>
      </c>
    </row>
    <row r="1515" spans="1:10" ht="12.75">
      <c r="A1515" s="318" t="s">
        <v>2627</v>
      </c>
      <c r="B1515" s="318" t="s">
        <v>5299</v>
      </c>
      <c r="C1515" s="318" t="s">
        <v>5300</v>
      </c>
      <c r="G1515" s="324" t="s">
        <v>3051</v>
      </c>
      <c r="H1515" s="324" t="s">
        <v>3051</v>
      </c>
      <c r="I1515" s="320">
        <f>IF(A1515=A1514,1,0)</f>
        <v>0</v>
      </c>
      <c r="J1515" s="320">
        <f>IF(I1515=0,-INT(J1514-1),J1514)</f>
        <v>0</v>
      </c>
    </row>
    <row r="1516" spans="1:10" ht="12.75">
      <c r="A1516" s="318" t="s">
        <v>2631</v>
      </c>
      <c r="B1516" s="318" t="s">
        <v>4464</v>
      </c>
      <c r="C1516" s="318" t="s">
        <v>5187</v>
      </c>
      <c r="G1516" s="324" t="s">
        <v>3051</v>
      </c>
      <c r="H1516" s="324" t="s">
        <v>3051</v>
      </c>
      <c r="I1516" s="320">
        <f>IF(A1516=A1515,1,0)</f>
        <v>0</v>
      </c>
      <c r="J1516" s="320">
        <f>IF(I1516=0,-INT(J1515-1),J1515)</f>
        <v>1</v>
      </c>
    </row>
    <row r="1517" spans="1:10" ht="12.75">
      <c r="A1517" s="318" t="s">
        <v>2636</v>
      </c>
      <c r="B1517" s="318" t="s">
        <v>4680</v>
      </c>
      <c r="C1517" s="318" t="s">
        <v>5117</v>
      </c>
      <c r="G1517" s="324" t="s">
        <v>3051</v>
      </c>
      <c r="H1517" s="324" t="s">
        <v>3051</v>
      </c>
      <c r="I1517" s="320">
        <f>IF(A1517=A1516,1,0)</f>
        <v>0</v>
      </c>
      <c r="J1517" s="320">
        <f>IF(I1517=0,-INT(J1516-1),J1516)</f>
        <v>0</v>
      </c>
    </row>
    <row r="1518" spans="1:10" ht="12.75">
      <c r="A1518" s="318" t="s">
        <v>2641</v>
      </c>
      <c r="B1518" s="318" t="s">
        <v>3122</v>
      </c>
      <c r="C1518" s="318" t="s">
        <v>5156</v>
      </c>
      <c r="G1518" s="324" t="s">
        <v>3051</v>
      </c>
      <c r="H1518" s="324" t="s">
        <v>3051</v>
      </c>
      <c r="I1518" s="320">
        <f>IF(A1518=A1517,1,0)</f>
        <v>0</v>
      </c>
      <c r="J1518" s="320">
        <f>IF(I1518=0,-INT(J1517-1),J1517)</f>
        <v>1</v>
      </c>
    </row>
    <row r="1519" spans="1:10" ht="12.75">
      <c r="A1519" s="318" t="s">
        <v>2643</v>
      </c>
      <c r="B1519" s="318" t="s">
        <v>4771</v>
      </c>
      <c r="C1519" s="318" t="s">
        <v>5301</v>
      </c>
      <c r="G1519" s="324" t="s">
        <v>3051</v>
      </c>
      <c r="H1519" s="324" t="s">
        <v>3051</v>
      </c>
      <c r="I1519" s="320">
        <f>IF(A1519=A1518,1,0)</f>
        <v>0</v>
      </c>
      <c r="J1519" s="320">
        <f>IF(I1519=0,-INT(J1518-1),J1518)</f>
        <v>0</v>
      </c>
    </row>
    <row r="1520" spans="1:10" ht="12.75">
      <c r="A1520" s="318" t="s">
        <v>2644</v>
      </c>
      <c r="B1520" s="318" t="s">
        <v>4152</v>
      </c>
      <c r="C1520" s="318" t="s">
        <v>5136</v>
      </c>
      <c r="G1520" s="324" t="s">
        <v>3051</v>
      </c>
      <c r="H1520" s="324" t="s">
        <v>3051</v>
      </c>
      <c r="I1520" s="320">
        <f>IF(A1520=A1519,1,0)</f>
        <v>0</v>
      </c>
      <c r="J1520" s="320">
        <f>IF(I1520=0,-INT(J1519-1),J1519)</f>
        <v>1</v>
      </c>
    </row>
    <row r="1521" spans="1:10" ht="12.75">
      <c r="A1521" s="318" t="s">
        <v>2646</v>
      </c>
      <c r="B1521" s="318" t="s">
        <v>5302</v>
      </c>
      <c r="C1521" s="318" t="s">
        <v>5303</v>
      </c>
      <c r="G1521" s="324" t="s">
        <v>3051</v>
      </c>
      <c r="H1521" s="324" t="s">
        <v>3051</v>
      </c>
      <c r="I1521" s="320">
        <f>IF(A1521=A1520,1,0)</f>
        <v>0</v>
      </c>
      <c r="J1521" s="320">
        <f>IF(I1521=0,-INT(J1520-1),J1520)</f>
        <v>0</v>
      </c>
    </row>
    <row r="1522" spans="1:10" ht="12.75">
      <c r="A1522" s="318" t="s">
        <v>2648</v>
      </c>
      <c r="B1522" s="318" t="s">
        <v>5126</v>
      </c>
      <c r="C1522" s="318" t="s">
        <v>5127</v>
      </c>
      <c r="G1522" s="324" t="s">
        <v>3051</v>
      </c>
      <c r="H1522" s="324" t="s">
        <v>3051</v>
      </c>
      <c r="I1522" s="320">
        <f>IF(A1522=A1521,1,0)</f>
        <v>0</v>
      </c>
      <c r="J1522" s="320">
        <f>IF(I1522=0,-INT(J1521-1),J1521)</f>
        <v>1</v>
      </c>
    </row>
    <row r="1523" spans="1:10" ht="12.75">
      <c r="A1523" s="318" t="s">
        <v>2649</v>
      </c>
      <c r="B1523" s="318" t="s">
        <v>5304</v>
      </c>
      <c r="C1523" s="318" t="s">
        <v>5305</v>
      </c>
      <c r="G1523" s="324" t="s">
        <v>3051</v>
      </c>
      <c r="H1523" s="324" t="s">
        <v>3051</v>
      </c>
      <c r="I1523" s="320">
        <f>IF(A1523=A1522,1,0)</f>
        <v>0</v>
      </c>
      <c r="J1523" s="320">
        <f>IF(I1523=0,-INT(J1522-1),J1522)</f>
        <v>0</v>
      </c>
    </row>
    <row r="1524" spans="1:10" ht="12.75">
      <c r="A1524" s="318" t="s">
        <v>2654</v>
      </c>
      <c r="B1524" s="318" t="s">
        <v>4720</v>
      </c>
      <c r="C1524" s="318" t="s">
        <v>5114</v>
      </c>
      <c r="G1524" s="324" t="s">
        <v>3051</v>
      </c>
      <c r="H1524" s="324" t="s">
        <v>3051</v>
      </c>
      <c r="I1524" s="320">
        <f>IF(A1524=A1523,1,0)</f>
        <v>0</v>
      </c>
      <c r="J1524" s="320">
        <f>IF(I1524=0,-INT(J1523-1),J1523)</f>
        <v>1</v>
      </c>
    </row>
    <row r="1525" spans="1:10" ht="12.75">
      <c r="A1525" s="318" t="s">
        <v>2659</v>
      </c>
      <c r="B1525" s="318" t="s">
        <v>4501</v>
      </c>
      <c r="C1525" s="318" t="s">
        <v>5111</v>
      </c>
      <c r="G1525" s="324" t="s">
        <v>3051</v>
      </c>
      <c r="H1525" s="324" t="s">
        <v>3051</v>
      </c>
      <c r="I1525" s="320">
        <f>IF(A1525=A1524,1,0)</f>
        <v>0</v>
      </c>
      <c r="J1525" s="320">
        <f>IF(I1525=0,-INT(J1524-1),J1524)</f>
        <v>0</v>
      </c>
    </row>
    <row r="1526" spans="1:10" ht="12.75">
      <c r="A1526" s="318" t="s">
        <v>2664</v>
      </c>
      <c r="B1526" s="318" t="s">
        <v>5306</v>
      </c>
      <c r="C1526" s="318" t="s">
        <v>5307</v>
      </c>
      <c r="G1526" s="324" t="s">
        <v>3051</v>
      </c>
      <c r="H1526" s="324" t="s">
        <v>3051</v>
      </c>
      <c r="I1526" s="320">
        <f>IF(A1526=A1525,1,0)</f>
        <v>0</v>
      </c>
      <c r="J1526" s="320">
        <f>IF(I1526=0,-INT(J1525-1),J1525)</f>
        <v>1</v>
      </c>
    </row>
    <row r="1527" spans="1:10" ht="12.75">
      <c r="A1527" s="318" t="s">
        <v>2667</v>
      </c>
      <c r="B1527" s="318" t="s">
        <v>5185</v>
      </c>
      <c r="C1527" s="318" t="s">
        <v>5186</v>
      </c>
      <c r="G1527" s="324" t="s">
        <v>3051</v>
      </c>
      <c r="H1527" s="324" t="s">
        <v>3051</v>
      </c>
      <c r="I1527" s="320">
        <f>IF(A1527=A1526,1,0)</f>
        <v>0</v>
      </c>
      <c r="J1527" s="320">
        <f>IF(I1527=0,-INT(J1526-1),J1526)</f>
        <v>0</v>
      </c>
    </row>
    <row r="1528" spans="1:10" ht="12.75">
      <c r="A1528" s="318" t="s">
        <v>2673</v>
      </c>
      <c r="B1528" s="318" t="s">
        <v>5188</v>
      </c>
      <c r="C1528" s="318" t="s">
        <v>5189</v>
      </c>
      <c r="G1528" s="324" t="s">
        <v>3051</v>
      </c>
      <c r="H1528" s="324" t="s">
        <v>3051</v>
      </c>
      <c r="I1528" s="320">
        <f>IF(A1528=A1527,1,0)</f>
        <v>0</v>
      </c>
      <c r="J1528" s="320">
        <f>IF(I1528=0,-INT(J1527-1),J1527)</f>
        <v>1</v>
      </c>
    </row>
    <row r="1529" spans="1:10" ht="12.75">
      <c r="A1529" s="318" t="s">
        <v>2679</v>
      </c>
      <c r="B1529" s="318" t="s">
        <v>3047</v>
      </c>
      <c r="C1529" s="318" t="s">
        <v>5184</v>
      </c>
      <c r="G1529" s="324" t="s">
        <v>3051</v>
      </c>
      <c r="H1529" s="324" t="s">
        <v>3051</v>
      </c>
      <c r="I1529" s="320">
        <f>IF(A1529=A1528,1,0)</f>
        <v>0</v>
      </c>
      <c r="J1529" s="320">
        <f>IF(I1529=0,-INT(J1528-1),J1528)</f>
        <v>0</v>
      </c>
    </row>
    <row r="1530" spans="1:10" ht="12.75">
      <c r="A1530" s="318" t="s">
        <v>2683</v>
      </c>
      <c r="B1530" s="318" t="s">
        <v>5308</v>
      </c>
      <c r="C1530" s="318" t="s">
        <v>5309</v>
      </c>
      <c r="G1530" s="324" t="s">
        <v>3051</v>
      </c>
      <c r="H1530" s="324" t="s">
        <v>3051</v>
      </c>
      <c r="I1530" s="320">
        <f>IF(A1530=A1529,1,0)</f>
        <v>0</v>
      </c>
      <c r="J1530" s="320">
        <f>IF(I1530=0,-INT(J1529-1),J1529)</f>
        <v>1</v>
      </c>
    </row>
    <row r="1531" spans="1:10" ht="12.75">
      <c r="A1531" s="318" t="s">
        <v>2687</v>
      </c>
      <c r="B1531" s="318" t="s">
        <v>4152</v>
      </c>
      <c r="C1531" s="318" t="s">
        <v>5136</v>
      </c>
      <c r="G1531" s="324" t="s">
        <v>3051</v>
      </c>
      <c r="H1531" s="324" t="s">
        <v>3051</v>
      </c>
      <c r="I1531" s="320">
        <f>IF(A1531=A1530,1,0)</f>
        <v>0</v>
      </c>
      <c r="J1531" s="320">
        <f>IF(I1531=0,-INT(J1530-1),J1530)</f>
        <v>0</v>
      </c>
    </row>
    <row r="1532" spans="1:10" ht="12.75">
      <c r="A1532" s="318" t="s">
        <v>2690</v>
      </c>
      <c r="B1532" s="318" t="s">
        <v>5126</v>
      </c>
      <c r="C1532" s="318" t="s">
        <v>5127</v>
      </c>
      <c r="G1532" s="324" t="s">
        <v>3051</v>
      </c>
      <c r="H1532" s="324" t="s">
        <v>3051</v>
      </c>
      <c r="I1532" s="320">
        <f>IF(A1532=A1531,1,0)</f>
        <v>0</v>
      </c>
      <c r="J1532" s="320">
        <f>IF(I1532=0,-INT(J1531-1),J1531)</f>
        <v>1</v>
      </c>
    </row>
    <row r="1533" spans="1:10" ht="12.75">
      <c r="A1533" s="318" t="s">
        <v>2691</v>
      </c>
      <c r="B1533" s="318" t="s">
        <v>3047</v>
      </c>
      <c r="C1533" s="318" t="s">
        <v>5184</v>
      </c>
      <c r="G1533" s="324" t="s">
        <v>3051</v>
      </c>
      <c r="H1533" s="324" t="s">
        <v>3051</v>
      </c>
      <c r="I1533" s="320">
        <f>IF(A1533=A1532,1,0)</f>
        <v>0</v>
      </c>
      <c r="J1533" s="320">
        <f>IF(I1533=0,-INT(J1532-1),J1532)</f>
        <v>0</v>
      </c>
    </row>
    <row r="1534" spans="1:10" ht="12.75">
      <c r="A1534" s="318" t="s">
        <v>2695</v>
      </c>
      <c r="B1534" s="318" t="s">
        <v>4152</v>
      </c>
      <c r="C1534" s="318" t="s">
        <v>5136</v>
      </c>
      <c r="G1534" s="324" t="s">
        <v>3051</v>
      </c>
      <c r="H1534" s="324" t="s">
        <v>3051</v>
      </c>
      <c r="I1534" s="320">
        <f>IF(A1534=A1533,1,0)</f>
        <v>0</v>
      </c>
      <c r="J1534" s="320">
        <f>IF(I1534=0,-INT(J1533-1),J1533)</f>
        <v>1</v>
      </c>
    </row>
    <row r="1535" spans="1:10" ht="12.75">
      <c r="A1535" s="318" t="s">
        <v>2697</v>
      </c>
      <c r="B1535" s="318" t="s">
        <v>4632</v>
      </c>
      <c r="C1535" s="318" t="s">
        <v>5192</v>
      </c>
      <c r="G1535" s="324" t="s">
        <v>3051</v>
      </c>
      <c r="H1535" s="324" t="s">
        <v>3051</v>
      </c>
      <c r="I1535" s="320">
        <f>IF(A1535=A1534,1,0)</f>
        <v>0</v>
      </c>
      <c r="J1535" s="320">
        <f>IF(I1535=0,-INT(J1534-1),J1534)</f>
        <v>0</v>
      </c>
    </row>
    <row r="1536" spans="1:10" ht="12.75">
      <c r="A1536" s="318" t="s">
        <v>2703</v>
      </c>
      <c r="B1536" s="318" t="s">
        <v>5126</v>
      </c>
      <c r="C1536" s="318" t="s">
        <v>5136</v>
      </c>
      <c r="G1536" s="324" t="s">
        <v>3051</v>
      </c>
      <c r="H1536" s="324" t="s">
        <v>3051</v>
      </c>
      <c r="I1536" s="320">
        <f>IF(A1536=A1535,1,0)</f>
        <v>0</v>
      </c>
      <c r="J1536" s="320">
        <f>IF(I1536=0,-INT(J1535-1),J1535)</f>
        <v>1</v>
      </c>
    </row>
    <row r="1537" spans="1:10" ht="12.75">
      <c r="A1537" s="318" t="s">
        <v>2704</v>
      </c>
      <c r="B1537" s="318" t="s">
        <v>5126</v>
      </c>
      <c r="C1537" s="318" t="s">
        <v>5127</v>
      </c>
      <c r="G1537" s="324" t="s">
        <v>3051</v>
      </c>
      <c r="H1537" s="324" t="s">
        <v>3051</v>
      </c>
      <c r="I1537" s="320">
        <f>IF(A1537=A1536,1,0)</f>
        <v>0</v>
      </c>
      <c r="J1537" s="320">
        <f>IF(I1537=0,-INT(J1536-1),J1536)</f>
        <v>0</v>
      </c>
    </row>
    <row r="1538" spans="1:10" ht="12.75">
      <c r="A1538" s="318" t="s">
        <v>2706</v>
      </c>
      <c r="B1538" s="318" t="s">
        <v>5131</v>
      </c>
      <c r="C1538" s="318" t="s">
        <v>5132</v>
      </c>
      <c r="G1538" s="324" t="s">
        <v>3051</v>
      </c>
      <c r="H1538" s="324" t="s">
        <v>3051</v>
      </c>
      <c r="I1538" s="320">
        <f>IF(A1538=A1537,1,0)</f>
        <v>0</v>
      </c>
      <c r="J1538" s="320">
        <f>IF(I1538=0,-INT(J1537-1),J1537)</f>
        <v>1</v>
      </c>
    </row>
    <row r="1539" spans="1:10" ht="12.75">
      <c r="A1539" s="318" t="s">
        <v>2709</v>
      </c>
      <c r="B1539" s="318" t="s">
        <v>5310</v>
      </c>
      <c r="C1539" s="318" t="s">
        <v>5311</v>
      </c>
      <c r="G1539" s="324" t="s">
        <v>5312</v>
      </c>
      <c r="H1539" s="324" t="s">
        <v>5313</v>
      </c>
      <c r="I1539" s="320">
        <f>IF(A1539=A1538,1,0)</f>
        <v>0</v>
      </c>
      <c r="J1539" s="320">
        <f>IF(I1539=0,-INT(J1538-1),J1538)</f>
        <v>0</v>
      </c>
    </row>
    <row r="1540" spans="1:10" ht="12.75">
      <c r="A1540" s="318" t="s">
        <v>2709</v>
      </c>
      <c r="B1540" s="318" t="s">
        <v>5314</v>
      </c>
      <c r="C1540" s="318" t="s">
        <v>5315</v>
      </c>
      <c r="G1540" s="324" t="s">
        <v>5312</v>
      </c>
      <c r="H1540" s="324" t="s">
        <v>5312</v>
      </c>
      <c r="I1540" s="320">
        <f>IF(A1540=A1539,1,0)</f>
        <v>1</v>
      </c>
      <c r="J1540" s="320">
        <f>IF(I1540=0,-INT(J1539-1),J1539)</f>
      </c>
    </row>
    <row r="1541" spans="1:10" ht="12.75">
      <c r="A1541" s="318" t="s">
        <v>2709</v>
      </c>
      <c r="B1541" s="318" t="s">
        <v>5316</v>
      </c>
      <c r="C1541" s="318" t="s">
        <v>5317</v>
      </c>
      <c r="G1541" s="324" t="s">
        <v>5312</v>
      </c>
      <c r="H1541" s="324" t="s">
        <v>2710</v>
      </c>
      <c r="I1541" s="320">
        <f>IF(A1541=A1540,1,0)</f>
        <v>1</v>
      </c>
      <c r="J1541" s="320">
        <f>IF(I1541=0,-INT(J1540-1),J1540)</f>
      </c>
    </row>
    <row r="1542" spans="1:10" ht="12.75">
      <c r="A1542" s="318" t="s">
        <v>2709</v>
      </c>
      <c r="B1542" s="318" t="s">
        <v>5318</v>
      </c>
      <c r="C1542" s="318" t="s">
        <v>5319</v>
      </c>
      <c r="G1542" s="324" t="s">
        <v>5312</v>
      </c>
      <c r="H1542" s="324" t="s">
        <v>2710</v>
      </c>
      <c r="I1542" s="320">
        <f>IF(A1542=A1541,1,0)</f>
        <v>1</v>
      </c>
      <c r="J1542" s="320">
        <f>IF(I1542=0,-INT(J1541-1),J1541)</f>
      </c>
    </row>
    <row r="1543" spans="1:10" ht="12.75">
      <c r="A1543" s="318" t="s">
        <v>2709</v>
      </c>
      <c r="B1543" s="318" t="s">
        <v>5320</v>
      </c>
      <c r="C1543" s="318" t="s">
        <v>5321</v>
      </c>
      <c r="G1543" s="324" t="s">
        <v>5312</v>
      </c>
      <c r="H1543" s="324" t="s">
        <v>2710</v>
      </c>
      <c r="I1543" s="320">
        <f>IF(A1543=A1542,1,0)</f>
        <v>1</v>
      </c>
      <c r="J1543" s="320">
        <f>IF(I1543=0,-INT(J1542-1),J1542)</f>
      </c>
    </row>
    <row r="1544" spans="1:10" ht="12.75">
      <c r="A1544" s="318" t="s">
        <v>2709</v>
      </c>
      <c r="B1544" s="318" t="s">
        <v>5322</v>
      </c>
      <c r="C1544" s="318" t="s">
        <v>5323</v>
      </c>
      <c r="G1544" s="324" t="s">
        <v>5312</v>
      </c>
      <c r="H1544" s="324" t="s">
        <v>2710</v>
      </c>
      <c r="I1544" s="320">
        <f>IF(A1544=A1543,1,0)</f>
        <v>1</v>
      </c>
      <c r="J1544" s="320">
        <f>IF(I1544=0,-INT(J1543-1),J1543)</f>
      </c>
    </row>
    <row r="1545" spans="1:10" ht="12.75">
      <c r="A1545" s="318" t="s">
        <v>2709</v>
      </c>
      <c r="B1545" s="318" t="s">
        <v>5324</v>
      </c>
      <c r="C1545" s="318" t="s">
        <v>5325</v>
      </c>
      <c r="G1545" s="324" t="s">
        <v>5312</v>
      </c>
      <c r="H1545" s="324" t="s">
        <v>2710</v>
      </c>
      <c r="I1545" s="320">
        <f>IF(A1545=A1544,1,0)</f>
        <v>1</v>
      </c>
      <c r="J1545" s="320">
        <f>IF(I1545=0,-INT(J1544-1),J1544)</f>
      </c>
    </row>
    <row r="1546" spans="1:10" ht="12.75">
      <c r="A1546" s="318" t="s">
        <v>2709</v>
      </c>
      <c r="B1546" s="318" t="s">
        <v>5326</v>
      </c>
      <c r="C1546" s="318" t="s">
        <v>5327</v>
      </c>
      <c r="G1546" s="324" t="s">
        <v>5312</v>
      </c>
      <c r="H1546" s="324" t="s">
        <v>2710</v>
      </c>
      <c r="I1546" s="320">
        <f>IF(A1546=A1545,1,0)</f>
        <v>1</v>
      </c>
      <c r="J1546" s="320">
        <f>IF(I1546=0,-INT(J1545-1),J1545)</f>
      </c>
    </row>
    <row r="1547" spans="1:10" ht="12.75">
      <c r="A1547" s="318" t="s">
        <v>2709</v>
      </c>
      <c r="B1547" s="318" t="s">
        <v>4501</v>
      </c>
      <c r="C1547" s="318" t="s">
        <v>5328</v>
      </c>
      <c r="G1547" s="324" t="s">
        <v>5312</v>
      </c>
      <c r="H1547" s="324" t="s">
        <v>2710</v>
      </c>
      <c r="I1547" s="320">
        <f>IF(A1547=A1546,1,0)</f>
        <v>1</v>
      </c>
      <c r="J1547" s="320">
        <f>IF(I1547=0,-INT(J1546-1),J1546)</f>
      </c>
    </row>
    <row r="1548" spans="1:10" ht="12.75">
      <c r="A1548" s="318" t="s">
        <v>2709</v>
      </c>
      <c r="B1548" s="318" t="s">
        <v>5329</v>
      </c>
      <c r="C1548" s="318" t="s">
        <v>5330</v>
      </c>
      <c r="G1548" s="324" t="s">
        <v>5312</v>
      </c>
      <c r="H1548" s="324" t="s">
        <v>2710</v>
      </c>
      <c r="I1548" s="320">
        <f>IF(A1548=A1547,1,0)</f>
        <v>1</v>
      </c>
      <c r="J1548" s="320">
        <f>IF(I1548=0,-INT(J1547-1),J1547)</f>
      </c>
    </row>
    <row r="1549" spans="1:10" ht="12.75">
      <c r="A1549" s="318" t="s">
        <v>2709</v>
      </c>
      <c r="B1549" s="318" t="s">
        <v>4359</v>
      </c>
      <c r="C1549" s="318" t="s">
        <v>5331</v>
      </c>
      <c r="G1549" s="324" t="s">
        <v>5312</v>
      </c>
      <c r="H1549" s="324" t="s">
        <v>2710</v>
      </c>
      <c r="I1549" s="320">
        <f>IF(A1549=A1548,1,0)</f>
        <v>1</v>
      </c>
      <c r="J1549" s="320">
        <f>IF(I1549=0,-INT(J1548-1),J1548)</f>
      </c>
    </row>
    <row r="1550" spans="1:10" ht="12.75">
      <c r="A1550" s="318" t="s">
        <v>2709</v>
      </c>
      <c r="B1550" s="318" t="s">
        <v>5332</v>
      </c>
      <c r="C1550" s="318" t="s">
        <v>5333</v>
      </c>
      <c r="G1550" s="324" t="s">
        <v>5312</v>
      </c>
      <c r="H1550" s="324" t="s">
        <v>2710</v>
      </c>
      <c r="I1550" s="320">
        <f>IF(A1550=A1549,1,0)</f>
        <v>1</v>
      </c>
      <c r="J1550" s="320">
        <f>IF(I1550=0,-INT(J1549-1),J1549)</f>
      </c>
    </row>
    <row r="1551" spans="1:10" ht="12.75">
      <c r="A1551" s="318" t="s">
        <v>2709</v>
      </c>
      <c r="B1551" s="318" t="s">
        <v>5334</v>
      </c>
      <c r="C1551" s="318" t="s">
        <v>5335</v>
      </c>
      <c r="G1551" s="324" t="s">
        <v>5312</v>
      </c>
      <c r="H1551" s="324" t="s">
        <v>2710</v>
      </c>
      <c r="I1551" s="320">
        <f>IF(A1551=A1550,1,0)</f>
        <v>1</v>
      </c>
      <c r="J1551" s="320">
        <f>IF(I1551=0,-INT(J1550-1),J1550)</f>
      </c>
    </row>
    <row r="1552" spans="1:10" ht="12.75">
      <c r="A1552" s="318" t="s">
        <v>2709</v>
      </c>
      <c r="B1552" s="318" t="s">
        <v>4357</v>
      </c>
      <c r="C1552" s="318" t="s">
        <v>5336</v>
      </c>
      <c r="G1552" s="324" t="s">
        <v>5312</v>
      </c>
      <c r="H1552" s="324" t="s">
        <v>2710</v>
      </c>
      <c r="I1552" s="320">
        <f>IF(A1552=A1551,1,0)</f>
        <v>1</v>
      </c>
      <c r="J1552" s="320">
        <f>IF(I1552=0,-INT(J1551-1),J1551)</f>
      </c>
    </row>
    <row r="1553" spans="1:10" ht="12.75">
      <c r="A1553" s="318" t="s">
        <v>2709</v>
      </c>
      <c r="B1553" s="318" t="s">
        <v>5337</v>
      </c>
      <c r="C1553" s="318" t="s">
        <v>5338</v>
      </c>
      <c r="G1553" s="324" t="s">
        <v>5312</v>
      </c>
      <c r="H1553" s="324" t="s">
        <v>2710</v>
      </c>
      <c r="I1553" s="320">
        <f>IF(A1553=A1552,1,0)</f>
        <v>1</v>
      </c>
      <c r="J1553" s="320">
        <f>IF(I1553=0,-INT(J1552-1),J1552)</f>
      </c>
    </row>
    <row r="1554" spans="1:10" ht="12.75">
      <c r="A1554" s="318" t="s">
        <v>2709</v>
      </c>
      <c r="B1554" s="318" t="s">
        <v>5339</v>
      </c>
      <c r="C1554" s="318" t="s">
        <v>5340</v>
      </c>
      <c r="G1554" s="324" t="s">
        <v>5312</v>
      </c>
      <c r="H1554" s="324" t="s">
        <v>2710</v>
      </c>
      <c r="I1554" s="320">
        <f>IF(A1554=A1553,1,0)</f>
        <v>1</v>
      </c>
      <c r="J1554" s="320">
        <f>IF(I1554=0,-INT(J1553-1),J1553)</f>
      </c>
    </row>
    <row r="1555" spans="1:10" ht="12.75">
      <c r="A1555" s="318" t="s">
        <v>2709</v>
      </c>
      <c r="B1555" s="318" t="s">
        <v>5341</v>
      </c>
      <c r="C1555" s="318" t="s">
        <v>5342</v>
      </c>
      <c r="G1555" s="324" t="s">
        <v>5312</v>
      </c>
      <c r="H1555" s="324" t="s">
        <v>2710</v>
      </c>
      <c r="I1555" s="320">
        <f>IF(A1555=A1554,1,0)</f>
        <v>1</v>
      </c>
      <c r="J1555" s="320">
        <f>IF(I1555=0,-INT(J1554-1),J1554)</f>
      </c>
    </row>
    <row r="1556" spans="1:10" ht="12.75">
      <c r="A1556" s="318" t="s">
        <v>2709</v>
      </c>
      <c r="B1556" s="318" t="s">
        <v>5343</v>
      </c>
      <c r="C1556" s="318" t="s">
        <v>5344</v>
      </c>
      <c r="G1556" s="324" t="s">
        <v>5312</v>
      </c>
      <c r="H1556" s="324" t="s">
        <v>2710</v>
      </c>
      <c r="I1556" s="320">
        <f>IF(A1556=A1555,1,0)</f>
        <v>1</v>
      </c>
      <c r="J1556" s="320">
        <f>IF(I1556=0,-INT(J1555-1),J1555)</f>
      </c>
    </row>
    <row r="1557" spans="1:10" ht="12.75">
      <c r="A1557" s="318" t="s">
        <v>2709</v>
      </c>
      <c r="B1557" s="318" t="s">
        <v>4497</v>
      </c>
      <c r="C1557" s="318" t="s">
        <v>5345</v>
      </c>
      <c r="G1557" s="324" t="s">
        <v>5312</v>
      </c>
      <c r="H1557" s="324" t="s">
        <v>2710</v>
      </c>
      <c r="I1557" s="320">
        <f>IF(A1557=A1556,1,0)</f>
        <v>1</v>
      </c>
      <c r="J1557" s="320">
        <f>IF(I1557=0,-INT(J1556-1),J1556)</f>
      </c>
    </row>
    <row r="1558" spans="1:10" ht="12.75">
      <c r="A1558" s="318" t="s">
        <v>2709</v>
      </c>
      <c r="B1558" s="318" t="s">
        <v>5346</v>
      </c>
      <c r="C1558" s="318" t="s">
        <v>5347</v>
      </c>
      <c r="G1558" s="324" t="s">
        <v>5312</v>
      </c>
      <c r="H1558" s="324" t="s">
        <v>2710</v>
      </c>
      <c r="I1558" s="320">
        <f>IF(A1558=A1557,1,0)</f>
        <v>1</v>
      </c>
      <c r="J1558" s="320">
        <f>IF(I1558=0,-INT(J1557-1),J1557)</f>
      </c>
    </row>
    <row r="1559" spans="1:10" ht="12.75">
      <c r="A1559" s="318" t="s">
        <v>2709</v>
      </c>
      <c r="B1559" s="318" t="s">
        <v>5348</v>
      </c>
      <c r="C1559" s="318" t="s">
        <v>5349</v>
      </c>
      <c r="G1559" s="324" t="s">
        <v>5312</v>
      </c>
      <c r="H1559" s="324" t="s">
        <v>2710</v>
      </c>
      <c r="I1559" s="320">
        <f>IF(A1559=A1558,1,0)</f>
        <v>1</v>
      </c>
      <c r="J1559" s="320">
        <f>IF(I1559=0,-INT(J1558-1),J1558)</f>
      </c>
    </row>
    <row r="1560" spans="1:10" ht="12.75">
      <c r="A1560" s="318" t="s">
        <v>2709</v>
      </c>
      <c r="B1560" s="318" t="s">
        <v>5350</v>
      </c>
      <c r="C1560" s="318" t="s">
        <v>5351</v>
      </c>
      <c r="G1560" s="324" t="s">
        <v>5312</v>
      </c>
      <c r="H1560" s="324" t="s">
        <v>2710</v>
      </c>
      <c r="I1560" s="320">
        <f>IF(A1560=A1559,1,0)</f>
        <v>1</v>
      </c>
      <c r="J1560" s="320">
        <f>IF(I1560=0,-INT(J1559-1),J1559)</f>
      </c>
    </row>
    <row r="1561" spans="1:10" ht="12.75">
      <c r="A1561" s="318" t="s">
        <v>2709</v>
      </c>
      <c r="B1561" s="318" t="s">
        <v>5352</v>
      </c>
      <c r="C1561" s="318" t="s">
        <v>5353</v>
      </c>
      <c r="G1561" s="324" t="s">
        <v>5312</v>
      </c>
      <c r="H1561" s="324" t="s">
        <v>2710</v>
      </c>
      <c r="I1561" s="320">
        <f>IF(A1561=A1560,1,0)</f>
        <v>1</v>
      </c>
      <c r="J1561" s="320">
        <f>IF(I1561=0,-INT(J1560-1),J1560)</f>
      </c>
    </row>
    <row r="1562" spans="1:10" ht="12.75">
      <c r="A1562" s="318" t="s">
        <v>2720</v>
      </c>
      <c r="B1562" s="318" t="s">
        <v>3054</v>
      </c>
      <c r="C1562" s="318" t="s">
        <v>5354</v>
      </c>
      <c r="G1562" s="324" t="s">
        <v>5312</v>
      </c>
      <c r="H1562" s="324" t="s">
        <v>5312</v>
      </c>
      <c r="I1562" s="320">
        <f>IF(A1562=A1561,1,0)</f>
        <v>0</v>
      </c>
      <c r="J1562" s="320">
        <f>IF(I1562=0,-INT(J1561-1),J1561)</f>
        <v>1</v>
      </c>
    </row>
    <row r="1563" spans="1:10" ht="12.75">
      <c r="A1563" s="318" t="s">
        <v>2727</v>
      </c>
      <c r="B1563" s="318" t="s">
        <v>5355</v>
      </c>
      <c r="C1563" s="318" t="s">
        <v>5356</v>
      </c>
      <c r="G1563" s="324" t="s">
        <v>5312</v>
      </c>
      <c r="H1563" s="324" t="s">
        <v>5312</v>
      </c>
      <c r="I1563" s="320">
        <f>IF(A1563=A1562,1,0)</f>
        <v>0</v>
      </c>
      <c r="J1563" s="320">
        <f>IF(I1563=0,-INT(J1562-1),J1562)</f>
        <v>0</v>
      </c>
    </row>
    <row r="1564" spans="1:10" ht="12.75">
      <c r="A1564" s="318" t="s">
        <v>2732</v>
      </c>
      <c r="B1564" s="318" t="s">
        <v>5357</v>
      </c>
      <c r="C1564" s="318" t="s">
        <v>5358</v>
      </c>
      <c r="G1564" s="324" t="s">
        <v>5312</v>
      </c>
      <c r="H1564" s="324" t="s">
        <v>5312</v>
      </c>
      <c r="I1564" s="320">
        <f>IF(A1564=A1563,1,0)</f>
        <v>0</v>
      </c>
      <c r="J1564" s="320">
        <f>IF(I1564=0,-INT(J1563-1),J1563)</f>
        <v>1</v>
      </c>
    </row>
    <row r="1565" spans="1:10" ht="12.75">
      <c r="A1565" s="318" t="s">
        <v>2739</v>
      </c>
      <c r="B1565" s="318" t="s">
        <v>5359</v>
      </c>
      <c r="C1565" s="318" t="s">
        <v>5360</v>
      </c>
      <c r="G1565" s="324" t="s">
        <v>5312</v>
      </c>
      <c r="H1565" s="324" t="s">
        <v>5312</v>
      </c>
      <c r="I1565" s="320">
        <f>IF(A1565=A1564,1,0)</f>
        <v>0</v>
      </c>
      <c r="J1565" s="320">
        <f>IF(I1565=0,-INT(J1564-1),J1564)</f>
        <v>0</v>
      </c>
    </row>
    <row r="1566" spans="1:10" ht="12.75">
      <c r="A1566" s="318" t="s">
        <v>2742</v>
      </c>
      <c r="B1566" s="318" t="s">
        <v>5361</v>
      </c>
      <c r="C1566" s="318" t="s">
        <v>5362</v>
      </c>
      <c r="G1566" s="324" t="s">
        <v>5312</v>
      </c>
      <c r="H1566" s="324" t="s">
        <v>5312</v>
      </c>
      <c r="I1566" s="320">
        <f>IF(A1566=A1565,1,0)</f>
        <v>0</v>
      </c>
      <c r="J1566" s="320">
        <f>IF(I1566=0,-INT(J1565-1),J1565)</f>
        <v>1</v>
      </c>
    </row>
    <row r="1567" spans="1:10" ht="12.75">
      <c r="A1567" s="318" t="s">
        <v>2747</v>
      </c>
      <c r="B1567" s="318" t="s">
        <v>5314</v>
      </c>
      <c r="C1567" s="318" t="s">
        <v>5315</v>
      </c>
      <c r="G1567" s="324" t="s">
        <v>5312</v>
      </c>
      <c r="H1567" s="324" t="s">
        <v>5312</v>
      </c>
      <c r="I1567" s="320">
        <f>IF(A1567=A1566,1,0)</f>
        <v>0</v>
      </c>
      <c r="J1567" s="320">
        <f>IF(I1567=0,-INT(J1566-1),J1566)</f>
        <v>0</v>
      </c>
    </row>
    <row r="1568" spans="1:10" ht="12.75">
      <c r="A1568" s="318" t="s">
        <v>2754</v>
      </c>
      <c r="B1568" s="318">
        <v>931810410</v>
      </c>
      <c r="C1568" s="318" t="s">
        <v>5363</v>
      </c>
      <c r="G1568" s="324" t="s">
        <v>5312</v>
      </c>
      <c r="H1568" s="324" t="s">
        <v>5312</v>
      </c>
      <c r="I1568" s="320">
        <f>IF(A1568=A1567,1,0)</f>
        <v>0</v>
      </c>
      <c r="J1568" s="320">
        <f>IF(I1568=0,-INT(J1567-1),J1567)</f>
        <v>1</v>
      </c>
    </row>
    <row r="1569" spans="1:10" ht="12.75">
      <c r="A1569" s="318" t="s">
        <v>2754</v>
      </c>
      <c r="B1569" s="318" t="s">
        <v>5364</v>
      </c>
      <c r="C1569" s="318" t="s">
        <v>5365</v>
      </c>
      <c r="G1569" s="345" t="s">
        <v>5312</v>
      </c>
      <c r="H1569" s="345" t="s">
        <v>2710</v>
      </c>
      <c r="I1569" s="320">
        <f>IF(A1569=A1568,1,0)</f>
        <v>1</v>
      </c>
      <c r="J1569" s="320">
        <f>IF(I1569=0,-INT(J1568-1),J1568)</f>
      </c>
    </row>
    <row r="1570" spans="1:10" ht="12.75">
      <c r="A1570" s="318" t="s">
        <v>2759</v>
      </c>
      <c r="B1570" s="318">
        <v>90003430411</v>
      </c>
      <c r="C1570" s="318" t="s">
        <v>5366</v>
      </c>
      <c r="G1570" s="324" t="s">
        <v>5312</v>
      </c>
      <c r="H1570" s="324" t="s">
        <v>5312</v>
      </c>
      <c r="I1570" s="320">
        <f>IF(A1570=A1569,1,0)</f>
        <v>0</v>
      </c>
      <c r="J1570" s="320">
        <f>IF(I1570=0,-INT(J1569-1),J1569)</f>
        <v>0</v>
      </c>
    </row>
    <row r="1571" spans="1:10" ht="12.75">
      <c r="A1571" s="318" t="s">
        <v>2762</v>
      </c>
      <c r="B1571" s="318" t="s">
        <v>5367</v>
      </c>
      <c r="C1571" s="318" t="s">
        <v>5368</v>
      </c>
      <c r="G1571" s="324" t="s">
        <v>5312</v>
      </c>
      <c r="H1571" s="324" t="s">
        <v>5312</v>
      </c>
      <c r="I1571" s="320">
        <f>IF(A1571=A1570,1,0)</f>
        <v>0</v>
      </c>
      <c r="J1571" s="320">
        <f>IF(I1571=0,-INT(J1570-1),J1570)</f>
        <v>1</v>
      </c>
    </row>
    <row r="1572" spans="1:10" ht="12.75">
      <c r="A1572" s="318" t="s">
        <v>2768</v>
      </c>
      <c r="B1572" s="318" t="s">
        <v>5369</v>
      </c>
      <c r="C1572" s="318" t="s">
        <v>5370</v>
      </c>
      <c r="G1572" s="324" t="s">
        <v>5312</v>
      </c>
      <c r="H1572" s="324" t="s">
        <v>5312</v>
      </c>
      <c r="I1572" s="320">
        <f>IF(A1572=A1571,1,0)</f>
        <v>0</v>
      </c>
      <c r="J1572" s="320">
        <f>IF(I1572=0,-INT(J1571-1),J1571)</f>
        <v>0</v>
      </c>
    </row>
    <row r="1573" spans="1:10" ht="12.75">
      <c r="A1573" s="318" t="s">
        <v>2768</v>
      </c>
      <c r="B1573" s="318" t="s">
        <v>5371</v>
      </c>
      <c r="C1573" s="318" t="s">
        <v>5372</v>
      </c>
      <c r="G1573" s="324" t="s">
        <v>5312</v>
      </c>
      <c r="H1573" s="324" t="s">
        <v>5312</v>
      </c>
      <c r="I1573" s="320">
        <f>IF(A1573=A1572,1,0)</f>
        <v>1</v>
      </c>
      <c r="J1573" s="320">
        <f>IF(I1573=0,-INT(J1572-1),J1572)</f>
      </c>
    </row>
    <row r="1574" spans="1:10" ht="12.75">
      <c r="A1574" s="318" t="s">
        <v>2774</v>
      </c>
      <c r="B1574" s="318" t="s">
        <v>5369</v>
      </c>
      <c r="C1574" s="318" t="s">
        <v>5370</v>
      </c>
      <c r="G1574" s="324" t="s">
        <v>5312</v>
      </c>
      <c r="H1574" s="324" t="s">
        <v>5312</v>
      </c>
      <c r="I1574" s="320">
        <f>IF(A1574=A1573,1,0)</f>
        <v>0</v>
      </c>
      <c r="J1574" s="320">
        <f>IF(I1574=0,-INT(J1573-1),J1573)</f>
        <v>1</v>
      </c>
    </row>
    <row r="1575" spans="1:10" ht="12.75">
      <c r="A1575" s="318" t="s">
        <v>2774</v>
      </c>
      <c r="B1575" s="318" t="s">
        <v>5371</v>
      </c>
      <c r="C1575" s="318" t="s">
        <v>5372</v>
      </c>
      <c r="G1575" s="324" t="s">
        <v>5312</v>
      </c>
      <c r="H1575" s="324" t="s">
        <v>5312</v>
      </c>
      <c r="I1575" s="320">
        <f>IF(A1575=A1574,1,0)</f>
        <v>1</v>
      </c>
      <c r="J1575" s="320">
        <f>IF(I1575=0,-INT(J1574-1),J1574)</f>
      </c>
    </row>
    <row r="1576" spans="1:10" ht="12.75">
      <c r="A1576" s="318" t="s">
        <v>2777</v>
      </c>
      <c r="B1576" s="318" t="s">
        <v>5369</v>
      </c>
      <c r="C1576" s="318" t="s">
        <v>5370</v>
      </c>
      <c r="G1576" s="324" t="s">
        <v>5312</v>
      </c>
      <c r="H1576" s="324" t="s">
        <v>5312</v>
      </c>
      <c r="I1576" s="320">
        <f>IF(A1576=A1575,1,0)</f>
        <v>0</v>
      </c>
      <c r="J1576" s="320">
        <f>IF(I1576=0,-INT(J1575-1),J1575)</f>
        <v>0</v>
      </c>
    </row>
    <row r="1577" spans="1:10" ht="12.75">
      <c r="A1577" s="318" t="s">
        <v>5373</v>
      </c>
      <c r="B1577" s="318" t="s">
        <v>5371</v>
      </c>
      <c r="C1577" s="318" t="s">
        <v>5372</v>
      </c>
      <c r="G1577" s="324" t="s">
        <v>5312</v>
      </c>
      <c r="H1577" s="324" t="s">
        <v>5312</v>
      </c>
      <c r="I1577" s="320">
        <f>IF(A1577=A1576,1,0)</f>
        <v>0</v>
      </c>
      <c r="J1577" s="320">
        <f>IF(I1577=0,-INT(J1576-1),J1576)</f>
        <v>1</v>
      </c>
    </row>
    <row r="1578" spans="1:10" ht="12.75">
      <c r="A1578" s="318" t="s">
        <v>2780</v>
      </c>
      <c r="B1578" s="318" t="s">
        <v>5369</v>
      </c>
      <c r="C1578" s="318" t="s">
        <v>5370</v>
      </c>
      <c r="G1578" s="324" t="s">
        <v>5312</v>
      </c>
      <c r="H1578" s="324" t="s">
        <v>5312</v>
      </c>
      <c r="I1578" s="320">
        <f>IF(A1578=A1577,1,0)</f>
        <v>0</v>
      </c>
      <c r="J1578" s="320">
        <f>IF(I1578=0,-INT(J1577-1),J1577)</f>
        <v>0</v>
      </c>
    </row>
    <row r="1579" spans="1:10" ht="12.75">
      <c r="A1579" s="318" t="s">
        <v>2780</v>
      </c>
      <c r="B1579" s="318" t="s">
        <v>5371</v>
      </c>
      <c r="C1579" s="318" t="s">
        <v>5372</v>
      </c>
      <c r="G1579" s="324" t="s">
        <v>5312</v>
      </c>
      <c r="H1579" s="324" t="s">
        <v>5312</v>
      </c>
      <c r="I1579" s="320">
        <f>IF(A1579=A1578,1,0)</f>
        <v>1</v>
      </c>
      <c r="J1579" s="320">
        <f>IF(I1579=0,-INT(J1578-1),J1578)</f>
      </c>
    </row>
    <row r="1580" spans="1:10" ht="12.75">
      <c r="A1580" s="318" t="s">
        <v>2783</v>
      </c>
      <c r="B1580" s="318" t="s">
        <v>5369</v>
      </c>
      <c r="C1580" s="318" t="s">
        <v>5370</v>
      </c>
      <c r="G1580" s="324" t="s">
        <v>5312</v>
      </c>
      <c r="H1580" s="324" t="s">
        <v>5312</v>
      </c>
      <c r="I1580" s="320">
        <f>IF(A1580=A1579,1,0)</f>
        <v>0</v>
      </c>
      <c r="J1580" s="320">
        <f>IF(I1580=0,-INT(J1579-1),J1579)</f>
        <v>1</v>
      </c>
    </row>
    <row r="1581" spans="1:10" ht="12.75">
      <c r="A1581" s="318" t="s">
        <v>2783</v>
      </c>
      <c r="B1581" s="318" t="s">
        <v>5371</v>
      </c>
      <c r="C1581" s="318" t="s">
        <v>5372</v>
      </c>
      <c r="G1581" s="324" t="s">
        <v>5312</v>
      </c>
      <c r="H1581" s="324" t="s">
        <v>5312</v>
      </c>
      <c r="I1581" s="320">
        <f>IF(A1581=A1580,1,0)</f>
        <v>1</v>
      </c>
      <c r="J1581" s="320">
        <f>IF(I1581=0,-INT(J1580-1),J1580)</f>
      </c>
    </row>
    <row r="1582" spans="1:10" ht="12.75">
      <c r="A1582" s="318" t="s">
        <v>2786</v>
      </c>
      <c r="B1582" s="318" t="s">
        <v>5369</v>
      </c>
      <c r="C1582" s="318" t="s">
        <v>5370</v>
      </c>
      <c r="G1582" s="324" t="s">
        <v>5312</v>
      </c>
      <c r="H1582" s="324" t="s">
        <v>5312</v>
      </c>
      <c r="I1582" s="320">
        <f>IF(A1582=A1581,1,0)</f>
        <v>0</v>
      </c>
      <c r="J1582" s="320">
        <f>IF(I1582=0,-INT(J1581-1),J1581)</f>
        <v>0</v>
      </c>
    </row>
    <row r="1583" spans="1:10" ht="12.75">
      <c r="A1583" s="318" t="s">
        <v>2786</v>
      </c>
      <c r="B1583" s="318" t="s">
        <v>5371</v>
      </c>
      <c r="C1583" s="318" t="s">
        <v>5372</v>
      </c>
      <c r="G1583" s="324" t="s">
        <v>5312</v>
      </c>
      <c r="H1583" s="324" t="s">
        <v>5312</v>
      </c>
      <c r="I1583" s="320">
        <f>IF(A1583=A1582,1,0)</f>
        <v>1</v>
      </c>
      <c r="J1583" s="320">
        <f>IF(I1583=0,-INT(J1582-1),J1582)</f>
      </c>
    </row>
    <row r="1584" spans="1:10" ht="12.75">
      <c r="A1584" s="318" t="s">
        <v>2789</v>
      </c>
      <c r="B1584" s="318" t="s">
        <v>5369</v>
      </c>
      <c r="C1584" s="318" t="s">
        <v>5370</v>
      </c>
      <c r="G1584" s="324" t="s">
        <v>5312</v>
      </c>
      <c r="H1584" s="324" t="s">
        <v>5312</v>
      </c>
      <c r="I1584" s="320">
        <f>IF(A1584=A1583,1,0)</f>
        <v>0</v>
      </c>
      <c r="J1584" s="320">
        <f>IF(I1584=0,-INT(J1583-1),J1583)</f>
        <v>1</v>
      </c>
    </row>
    <row r="1585" spans="1:10" ht="12.75">
      <c r="A1585" s="318" t="s">
        <v>2789</v>
      </c>
      <c r="B1585" s="318" t="s">
        <v>5371</v>
      </c>
      <c r="C1585" s="318" t="s">
        <v>5372</v>
      </c>
      <c r="G1585" s="324" t="s">
        <v>5312</v>
      </c>
      <c r="H1585" s="324" t="s">
        <v>5312</v>
      </c>
      <c r="I1585" s="320">
        <f>IF(A1585=A1584,1,0)</f>
        <v>1</v>
      </c>
      <c r="J1585" s="320">
        <f>IF(I1585=0,-INT(J1584-1),J1584)</f>
      </c>
    </row>
    <row r="1586" spans="1:10" ht="12.75">
      <c r="A1586" s="318" t="s">
        <v>2792</v>
      </c>
      <c r="B1586" s="318" t="s">
        <v>5369</v>
      </c>
      <c r="C1586" s="318" t="s">
        <v>5370</v>
      </c>
      <c r="G1586" s="324" t="s">
        <v>5312</v>
      </c>
      <c r="H1586" s="324" t="s">
        <v>5312</v>
      </c>
      <c r="I1586" s="320">
        <f>IF(A1586=A1585,1,0)</f>
        <v>0</v>
      </c>
      <c r="J1586" s="320">
        <f>IF(I1586=0,-INT(J1585-1),J1585)</f>
        <v>0</v>
      </c>
    </row>
    <row r="1587" spans="1:10" ht="12.75">
      <c r="A1587" s="318" t="s">
        <v>2792</v>
      </c>
      <c r="B1587" s="318" t="s">
        <v>5371</v>
      </c>
      <c r="C1587" s="318" t="s">
        <v>5372</v>
      </c>
      <c r="G1587" s="324" t="s">
        <v>5312</v>
      </c>
      <c r="H1587" s="324" t="s">
        <v>5312</v>
      </c>
      <c r="I1587" s="320">
        <f>IF(A1587=A1586,1,0)</f>
        <v>1</v>
      </c>
      <c r="J1587" s="320">
        <f>IF(I1587=0,-INT(J1586-1),J1586)</f>
      </c>
    </row>
    <row r="1588" spans="1:10" ht="12.75">
      <c r="A1588" s="318" t="s">
        <v>2795</v>
      </c>
      <c r="B1588" s="318" t="s">
        <v>5369</v>
      </c>
      <c r="C1588" s="318" t="s">
        <v>5370</v>
      </c>
      <c r="G1588" s="324" t="s">
        <v>5312</v>
      </c>
      <c r="H1588" s="324" t="s">
        <v>5312</v>
      </c>
      <c r="I1588" s="320">
        <f>IF(A1588=A1587,1,0)</f>
        <v>0</v>
      </c>
      <c r="J1588" s="320">
        <f>IF(I1588=0,-INT(J1587-1),J1587)</f>
        <v>1</v>
      </c>
    </row>
    <row r="1589" spans="1:10" ht="12.75">
      <c r="A1589" s="318" t="s">
        <v>2795</v>
      </c>
      <c r="B1589" s="318" t="s">
        <v>5371</v>
      </c>
      <c r="C1589" s="318" t="s">
        <v>5372</v>
      </c>
      <c r="G1589" s="324" t="s">
        <v>5312</v>
      </c>
      <c r="H1589" s="324" t="s">
        <v>5312</v>
      </c>
      <c r="I1589" s="320">
        <f>IF(A1589=A1588,1,0)</f>
        <v>1</v>
      </c>
      <c r="J1589" s="320">
        <f>IF(I1589=0,-INT(J1588-1),J1588)</f>
      </c>
    </row>
    <row r="1590" spans="1:10" ht="12.75">
      <c r="A1590" s="318" t="s">
        <v>2798</v>
      </c>
      <c r="B1590" s="318" t="s">
        <v>5369</v>
      </c>
      <c r="C1590" s="318" t="s">
        <v>5370</v>
      </c>
      <c r="G1590" s="324" t="s">
        <v>5312</v>
      </c>
      <c r="H1590" s="324" t="s">
        <v>5312</v>
      </c>
      <c r="I1590" s="320">
        <f>IF(A1590=A1589,1,0)</f>
        <v>0</v>
      </c>
      <c r="J1590" s="320">
        <f>IF(I1590=0,-INT(J1589-1),J1589)</f>
        <v>0</v>
      </c>
    </row>
    <row r="1591" spans="1:10" ht="12.75">
      <c r="A1591" s="318" t="s">
        <v>2798</v>
      </c>
      <c r="B1591" s="318" t="s">
        <v>5371</v>
      </c>
      <c r="C1591" s="318" t="s">
        <v>5372</v>
      </c>
      <c r="G1591" s="324" t="s">
        <v>5312</v>
      </c>
      <c r="H1591" s="324" t="s">
        <v>5312</v>
      </c>
      <c r="I1591" s="320">
        <f>IF(A1591=A1590,1,0)</f>
        <v>1</v>
      </c>
      <c r="J1591" s="320">
        <f>IF(I1591=0,-INT(J1590-1),J1590)</f>
      </c>
    </row>
    <row r="1592" spans="1:10" ht="12.75">
      <c r="A1592" s="318" t="s">
        <v>2801</v>
      </c>
      <c r="B1592" s="318" t="s">
        <v>5369</v>
      </c>
      <c r="C1592" s="318" t="s">
        <v>5370</v>
      </c>
      <c r="G1592" s="324" t="s">
        <v>5312</v>
      </c>
      <c r="H1592" s="324" t="s">
        <v>5312</v>
      </c>
      <c r="I1592" s="320">
        <f>IF(A1592=A1591,1,0)</f>
        <v>0</v>
      </c>
      <c r="J1592" s="320">
        <f>IF(I1592=0,-INT(J1591-1),J1591)</f>
        <v>1</v>
      </c>
    </row>
    <row r="1593" spans="1:10" ht="12.75">
      <c r="A1593" s="318" t="s">
        <v>2801</v>
      </c>
      <c r="B1593" s="318" t="s">
        <v>5371</v>
      </c>
      <c r="C1593" s="318" t="s">
        <v>5372</v>
      </c>
      <c r="G1593" s="324" t="s">
        <v>5312</v>
      </c>
      <c r="H1593" s="324" t="s">
        <v>5312</v>
      </c>
      <c r="I1593" s="320">
        <f>IF(A1593=A1592,1,0)</f>
        <v>1</v>
      </c>
      <c r="J1593" s="320">
        <f>IF(I1593=0,-INT(J1592-1),J1592)</f>
      </c>
    </row>
    <row r="1594" spans="1:10" ht="12.75">
      <c r="A1594" s="318" t="s">
        <v>2804</v>
      </c>
      <c r="B1594" s="318" t="s">
        <v>5364</v>
      </c>
      <c r="C1594" s="318" t="s">
        <v>5365</v>
      </c>
      <c r="G1594" s="324" t="s">
        <v>5312</v>
      </c>
      <c r="H1594" s="324" t="s">
        <v>5312</v>
      </c>
      <c r="I1594" s="320">
        <f>IF(A1594=A1593,1,0)</f>
        <v>0</v>
      </c>
      <c r="J1594" s="320">
        <f>IF(I1594=0,-INT(J1593-1),J1593)</f>
        <v>0</v>
      </c>
    </row>
    <row r="1595" spans="1:10" ht="12.75">
      <c r="A1595" s="318" t="s">
        <v>2808</v>
      </c>
      <c r="B1595" s="318">
        <v>90003430411</v>
      </c>
      <c r="C1595" s="318" t="s">
        <v>5366</v>
      </c>
      <c r="G1595" s="324" t="s">
        <v>5312</v>
      </c>
      <c r="H1595" s="324" t="s">
        <v>5312</v>
      </c>
      <c r="I1595" s="320">
        <f>IF(A1595=A1594,1,0)</f>
        <v>0</v>
      </c>
      <c r="J1595" s="320">
        <f>IF(I1595=0,-INT(J1594-1),J1594)</f>
        <v>1</v>
      </c>
    </row>
    <row r="1596" spans="1:10" ht="12.75">
      <c r="A1596" s="318" t="s">
        <v>2810</v>
      </c>
      <c r="B1596" s="318" t="s">
        <v>5374</v>
      </c>
      <c r="C1596" s="318" t="s">
        <v>5375</v>
      </c>
      <c r="G1596" s="324" t="s">
        <v>5312</v>
      </c>
      <c r="H1596" s="324" t="s">
        <v>5312</v>
      </c>
      <c r="I1596" s="320">
        <f>IF(A1596=A1595,1,0)</f>
        <v>0</v>
      </c>
      <c r="J1596" s="320">
        <f>IF(I1596=0,-INT(J1595-1),J1595)</f>
        <v>0</v>
      </c>
    </row>
    <row r="1597" spans="1:10" ht="12.75">
      <c r="A1597" s="318" t="s">
        <v>2813</v>
      </c>
      <c r="B1597" s="318" t="s">
        <v>5376</v>
      </c>
      <c r="C1597" s="318" t="s">
        <v>5377</v>
      </c>
      <c r="G1597" s="324" t="s">
        <v>5312</v>
      </c>
      <c r="H1597" s="324" t="s">
        <v>5312</v>
      </c>
      <c r="I1597" s="320">
        <f>IF(A1597=A1596,1,0)</f>
        <v>0</v>
      </c>
      <c r="J1597" s="320">
        <f>IF(I1597=0,-INT(J1596-1),J1596)</f>
        <v>1</v>
      </c>
    </row>
    <row r="1598" spans="1:10" ht="12.75">
      <c r="A1598" s="318" t="s">
        <v>2817</v>
      </c>
      <c r="B1598" s="318" t="s">
        <v>5378</v>
      </c>
      <c r="C1598" s="318" t="s">
        <v>5379</v>
      </c>
      <c r="G1598" s="324" t="s">
        <v>5312</v>
      </c>
      <c r="H1598" s="324" t="s">
        <v>5312</v>
      </c>
      <c r="I1598" s="320">
        <f>IF(A1598=A1597,1,0)</f>
        <v>0</v>
      </c>
      <c r="J1598" s="320">
        <f>IF(I1598=0,-INT(J1597-1),J1597)</f>
        <v>0</v>
      </c>
    </row>
    <row r="1599" spans="1:10" ht="12.75">
      <c r="A1599" s="318" t="s">
        <v>2822</v>
      </c>
      <c r="B1599" s="318" t="s">
        <v>5378</v>
      </c>
      <c r="C1599" s="318" t="s">
        <v>5379</v>
      </c>
      <c r="G1599" s="324" t="s">
        <v>5312</v>
      </c>
      <c r="H1599" s="324" t="s">
        <v>5312</v>
      </c>
      <c r="I1599" s="320">
        <f>IF(A1599=A1598,1,0)</f>
        <v>0</v>
      </c>
      <c r="J1599" s="320">
        <f>IF(I1599=0,-INT(J1598-1),J1598)</f>
        <v>1</v>
      </c>
    </row>
    <row r="1600" spans="1:10" ht="12.75">
      <c r="A1600" s="318" t="s">
        <v>2827</v>
      </c>
      <c r="B1600" s="318" t="s">
        <v>5380</v>
      </c>
      <c r="C1600" s="318" t="s">
        <v>5381</v>
      </c>
      <c r="G1600" s="324" t="s">
        <v>5312</v>
      </c>
      <c r="H1600" s="324" t="s">
        <v>5312</v>
      </c>
      <c r="I1600" s="320">
        <f>IF(A1600=A1599,1,0)</f>
        <v>0</v>
      </c>
      <c r="J1600" s="320">
        <f>IF(I1600=0,-INT(J1599-1),J1599)</f>
        <v>0</v>
      </c>
    </row>
    <row r="1601" spans="1:10" ht="12.75">
      <c r="A1601" s="318" t="s">
        <v>2830</v>
      </c>
      <c r="B1601" s="318" t="s">
        <v>5382</v>
      </c>
      <c r="C1601" s="318" t="s">
        <v>5383</v>
      </c>
      <c r="G1601" s="324" t="s">
        <v>5312</v>
      </c>
      <c r="H1601" s="324" t="s">
        <v>5312</v>
      </c>
      <c r="I1601" s="320">
        <f>IF(A1601=A1600,1,0)</f>
        <v>0</v>
      </c>
      <c r="J1601" s="320">
        <f>IF(I1601=0,-INT(J1600-1),J1600)</f>
        <v>1</v>
      </c>
    </row>
    <row r="1602" spans="1:10" ht="12.75">
      <c r="A1602" s="318" t="s">
        <v>2835</v>
      </c>
      <c r="B1602" s="318" t="s">
        <v>4777</v>
      </c>
      <c r="C1602" s="318" t="s">
        <v>5384</v>
      </c>
      <c r="G1602" s="324" t="s">
        <v>5312</v>
      </c>
      <c r="H1602" s="324" t="s">
        <v>5312</v>
      </c>
      <c r="I1602" s="320">
        <f>IF(A1602=A1601,1,0)</f>
        <v>0</v>
      </c>
      <c r="J1602" s="320">
        <f>IF(I1602=0,-INT(J1601-1),J1601)</f>
        <v>0</v>
      </c>
    </row>
    <row r="1603" spans="1:10" ht="12.75">
      <c r="A1603" s="318" t="s">
        <v>2839</v>
      </c>
      <c r="B1603" s="318" t="s">
        <v>5385</v>
      </c>
      <c r="C1603" s="318" t="s">
        <v>5386</v>
      </c>
      <c r="G1603" s="324" t="s">
        <v>5312</v>
      </c>
      <c r="H1603" s="324" t="s">
        <v>5312</v>
      </c>
      <c r="I1603" s="320">
        <f>IF(A1603=A1602,1,0)</f>
        <v>0</v>
      </c>
      <c r="J1603" s="320">
        <f>IF(I1603=0,-INT(J1602-1),J1602)</f>
        <v>1</v>
      </c>
    </row>
    <row r="1604" spans="1:10" ht="12.75">
      <c r="A1604" s="318" t="s">
        <v>2844</v>
      </c>
      <c r="B1604" s="318" t="s">
        <v>5387</v>
      </c>
      <c r="C1604" s="318" t="s">
        <v>5388</v>
      </c>
      <c r="G1604" s="324" t="s">
        <v>5312</v>
      </c>
      <c r="H1604" s="324" t="s">
        <v>5312</v>
      </c>
      <c r="I1604" s="320">
        <f>IF(A1604=A1603,1,0)</f>
        <v>0</v>
      </c>
      <c r="J1604" s="320">
        <f>IF(I1604=0,-INT(J1603-1),J1603)</f>
        <v>0</v>
      </c>
    </row>
    <row r="1605" spans="1:10" ht="12.75">
      <c r="A1605" s="318" t="s">
        <v>2848</v>
      </c>
      <c r="B1605" s="318" t="s">
        <v>5361</v>
      </c>
      <c r="C1605" s="318" t="s">
        <v>5362</v>
      </c>
      <c r="G1605" s="324" t="s">
        <v>5312</v>
      </c>
      <c r="H1605" s="324" t="s">
        <v>5312</v>
      </c>
      <c r="I1605" s="320">
        <f>IF(A1605=A1604,1,0)</f>
        <v>0</v>
      </c>
      <c r="J1605" s="320">
        <f>IF(I1605=0,-INT(J1604-1),J1604)</f>
        <v>1</v>
      </c>
    </row>
    <row r="1606" spans="1:10" ht="12.75">
      <c r="A1606" s="318" t="s">
        <v>2852</v>
      </c>
      <c r="B1606" s="318" t="s">
        <v>4746</v>
      </c>
      <c r="C1606" s="318" t="s">
        <v>5389</v>
      </c>
      <c r="G1606" s="324" t="s">
        <v>5312</v>
      </c>
      <c r="H1606" s="324" t="s">
        <v>5312</v>
      </c>
      <c r="I1606" s="320">
        <f>IF(A1606=A1605,1,0)</f>
        <v>0</v>
      </c>
      <c r="J1606" s="320">
        <f>IF(I1606=0,-INT(J1605-1),J1605)</f>
        <v>0</v>
      </c>
    </row>
    <row r="1607" spans="1:10" ht="12.75">
      <c r="A1607" s="318" t="s">
        <v>2855</v>
      </c>
      <c r="B1607" s="318">
        <v>931810410</v>
      </c>
      <c r="C1607" s="318" t="s">
        <v>5363</v>
      </c>
      <c r="G1607" s="324" t="s">
        <v>5312</v>
      </c>
      <c r="H1607" s="324" t="s">
        <v>5312</v>
      </c>
      <c r="I1607" s="320">
        <f>IF(A1607=A1606,1,0)</f>
        <v>0</v>
      </c>
      <c r="J1607" s="320">
        <f>IF(I1607=0,-INT(J1606-1),J1606)</f>
        <v>1</v>
      </c>
    </row>
    <row r="1608" spans="1:10" ht="12.75">
      <c r="A1608" s="318" t="s">
        <v>5390</v>
      </c>
      <c r="B1608" s="318" t="s">
        <v>4946</v>
      </c>
      <c r="C1608" s="318" t="s">
        <v>5391</v>
      </c>
      <c r="G1608" s="324" t="s">
        <v>5312</v>
      </c>
      <c r="H1608" s="324" t="s">
        <v>5312</v>
      </c>
      <c r="I1608" s="320">
        <f>IF(A1608=A1607,1,0)</f>
        <v>0</v>
      </c>
      <c r="J1608" s="320">
        <f>IF(I1608=0,-INT(J1607-1),J1607)</f>
        <v>0</v>
      </c>
    </row>
    <row r="1609" spans="1:10" ht="12.75">
      <c r="A1609" s="318" t="s">
        <v>2864</v>
      </c>
      <c r="B1609" s="318" t="s">
        <v>5392</v>
      </c>
      <c r="C1609" s="318" t="s">
        <v>5393</v>
      </c>
      <c r="G1609" s="324" t="s">
        <v>5312</v>
      </c>
      <c r="H1609" s="324" t="s">
        <v>5312</v>
      </c>
      <c r="I1609" s="320">
        <f>IF(A1609=A1608,1,0)</f>
        <v>0</v>
      </c>
      <c r="J1609" s="320">
        <f>IF(I1609=0,-INT(J1608-1),J1608)</f>
        <v>1</v>
      </c>
    </row>
    <row r="1610" spans="1:10" ht="12.75">
      <c r="A1610" s="318" t="s">
        <v>2869</v>
      </c>
      <c r="B1610" s="318" t="s">
        <v>5394</v>
      </c>
      <c r="C1610" s="318" t="s">
        <v>5395</v>
      </c>
      <c r="G1610" s="324" t="s">
        <v>5312</v>
      </c>
      <c r="H1610" s="324" t="s">
        <v>5312</v>
      </c>
      <c r="I1610" s="320">
        <f>IF(A1610=A1609,1,0)</f>
        <v>0</v>
      </c>
      <c r="J1610" s="320">
        <f>IF(I1610=0,-INT(J1609-1),J1609)</f>
        <v>0</v>
      </c>
    </row>
    <row r="1611" spans="1:10" ht="12.75">
      <c r="A1611" s="318" t="s">
        <v>2872</v>
      </c>
      <c r="B1611" s="318" t="s">
        <v>5392</v>
      </c>
      <c r="C1611" s="318" t="s">
        <v>5393</v>
      </c>
      <c r="G1611" s="324" t="s">
        <v>5312</v>
      </c>
      <c r="H1611" s="324" t="s">
        <v>5312</v>
      </c>
      <c r="I1611" s="320">
        <f>IF(A1611=A1610,1,0)</f>
        <v>0</v>
      </c>
      <c r="J1611" s="320">
        <f>IF(I1611=0,-INT(J1610-1),J1610)</f>
        <v>1</v>
      </c>
    </row>
    <row r="1612" spans="1:10" ht="12.75">
      <c r="A1612" s="318" t="s">
        <v>2874</v>
      </c>
      <c r="B1612" s="318" t="s">
        <v>5396</v>
      </c>
      <c r="C1612" s="318" t="s">
        <v>5397</v>
      </c>
      <c r="G1612" s="324" t="s">
        <v>5312</v>
      </c>
      <c r="H1612" s="324" t="s">
        <v>5312</v>
      </c>
      <c r="I1612" s="320">
        <f>IF(A1612=A1611,1,0)</f>
        <v>0</v>
      </c>
      <c r="J1612" s="320">
        <f>IF(I1612=0,-INT(J1611-1),J1611)</f>
        <v>0</v>
      </c>
    </row>
    <row r="1613" spans="1:10" ht="12.75">
      <c r="A1613" s="318" t="s">
        <v>2878</v>
      </c>
      <c r="B1613" s="318" t="s">
        <v>4456</v>
      </c>
      <c r="C1613" s="318" t="s">
        <v>5398</v>
      </c>
      <c r="G1613" s="324" t="s">
        <v>5312</v>
      </c>
      <c r="H1613" s="324" t="s">
        <v>5312</v>
      </c>
      <c r="I1613" s="320">
        <f>IF(A1613=A1612,1,0)</f>
        <v>0</v>
      </c>
      <c r="J1613" s="320">
        <f>IF(I1613=0,-INT(J1612-1),J1612)</f>
        <v>1</v>
      </c>
    </row>
    <row r="1614" spans="1:10" ht="12.75">
      <c r="A1614" s="318" t="s">
        <v>2882</v>
      </c>
      <c r="B1614" s="318" t="s">
        <v>5137</v>
      </c>
      <c r="C1614" s="318" t="s">
        <v>5138</v>
      </c>
      <c r="G1614" s="324" t="s">
        <v>5312</v>
      </c>
      <c r="H1614" s="324" t="s">
        <v>5312</v>
      </c>
      <c r="I1614" s="320">
        <f>IF(A1614=A1613,1,0)</f>
        <v>0</v>
      </c>
      <c r="J1614" s="320">
        <f>IF(I1614=0,-INT(J1613-1),J1613)</f>
        <v>0</v>
      </c>
    </row>
    <row r="1615" spans="1:10" ht="12.75">
      <c r="A1615" s="318" t="s">
        <v>2884</v>
      </c>
      <c r="B1615" s="318" t="s">
        <v>5399</v>
      </c>
      <c r="C1615" s="318" t="s">
        <v>5400</v>
      </c>
      <c r="G1615" s="324" t="s">
        <v>5312</v>
      </c>
      <c r="H1615" s="324" t="s">
        <v>5312</v>
      </c>
      <c r="I1615" s="320">
        <f>IF(A1615=A1614,1,0)</f>
        <v>0</v>
      </c>
      <c r="J1615" s="320">
        <f>IF(I1615=0,-INT(J1614-1),J1614)</f>
        <v>1</v>
      </c>
    </row>
    <row r="1616" spans="1:10" ht="12.75">
      <c r="A1616" s="318" t="s">
        <v>2893</v>
      </c>
      <c r="B1616" s="318" t="s">
        <v>5401</v>
      </c>
      <c r="C1616" s="318" t="s">
        <v>5402</v>
      </c>
      <c r="G1616" s="324" t="s">
        <v>5312</v>
      </c>
      <c r="H1616" s="324" t="s">
        <v>5312</v>
      </c>
      <c r="I1616" s="320">
        <f>IF(A1616=A1615,1,0)</f>
        <v>0</v>
      </c>
      <c r="J1616" s="320">
        <f>IF(I1616=0,-INT(J1615-1),J1615)</f>
        <v>0</v>
      </c>
    </row>
    <row r="1617" spans="1:10" ht="12.75">
      <c r="A1617" s="318" t="s">
        <v>2889</v>
      </c>
      <c r="B1617" s="318" t="s">
        <v>5403</v>
      </c>
      <c r="C1617" s="318" t="s">
        <v>5404</v>
      </c>
      <c r="G1617" s="324" t="s">
        <v>5312</v>
      </c>
      <c r="H1617" s="324" t="s">
        <v>5312</v>
      </c>
      <c r="I1617" s="320">
        <f>IF(A1617=A1616,1,0)</f>
        <v>0</v>
      </c>
      <c r="J1617" s="320">
        <f>IF(I1617=0,-INT(J1616-1),J1616)</f>
        <v>1</v>
      </c>
    </row>
    <row r="1618" spans="1:10" ht="12.75">
      <c r="A1618" s="318" t="s">
        <v>2895</v>
      </c>
      <c r="B1618" s="318" t="s">
        <v>4456</v>
      </c>
      <c r="C1618" s="318" t="s">
        <v>5405</v>
      </c>
      <c r="G1618" s="324" t="s">
        <v>5312</v>
      </c>
      <c r="H1618" s="324" t="s">
        <v>5312</v>
      </c>
      <c r="I1618" s="320">
        <f>IF(A1618=A1617,1,0)</f>
        <v>0</v>
      </c>
      <c r="J1618" s="320">
        <f>IF(I1618=0,-INT(J1617-1),J1617)</f>
        <v>0</v>
      </c>
    </row>
    <row r="1619" spans="1:10" ht="12.75">
      <c r="A1619" s="318" t="s">
        <v>2897</v>
      </c>
      <c r="B1619" s="318" t="s">
        <v>5406</v>
      </c>
      <c r="C1619" s="318" t="s">
        <v>5407</v>
      </c>
      <c r="G1619" s="324" t="s">
        <v>5312</v>
      </c>
      <c r="H1619" s="324" t="s">
        <v>5312</v>
      </c>
      <c r="I1619" s="320">
        <f>IF(A1619=A1618,1,0)</f>
        <v>0</v>
      </c>
      <c r="J1619" s="320">
        <f>IF(I1619=0,-INT(J1618-1),J1618)</f>
        <v>1</v>
      </c>
    </row>
    <row r="1620" spans="1:10" ht="12.75">
      <c r="A1620" s="318" t="s">
        <v>2902</v>
      </c>
      <c r="B1620" s="318" t="s">
        <v>4456</v>
      </c>
      <c r="C1620" s="318" t="s">
        <v>5405</v>
      </c>
      <c r="G1620" s="324" t="s">
        <v>5312</v>
      </c>
      <c r="H1620" s="324" t="s">
        <v>5312</v>
      </c>
      <c r="I1620" s="320">
        <f>IF(A1620=A1619,1,0)</f>
        <v>0</v>
      </c>
      <c r="J1620" s="320">
        <f>IF(I1620=0,-INT(J1619-1),J1619)</f>
        <v>0</v>
      </c>
    </row>
    <row r="1621" spans="1:10" ht="12.75">
      <c r="A1621" s="318" t="s">
        <v>2903</v>
      </c>
      <c r="B1621" s="318" t="s">
        <v>5355</v>
      </c>
      <c r="C1621" s="318" t="s">
        <v>5408</v>
      </c>
      <c r="G1621" s="324" t="s">
        <v>5312</v>
      </c>
      <c r="H1621" s="324" t="s">
        <v>5312</v>
      </c>
      <c r="I1621" s="320">
        <f>IF(A1621=A1620,1,0)</f>
        <v>0</v>
      </c>
      <c r="J1621" s="320">
        <f>IF(I1621=0,-INT(J1620-1),J1620)</f>
        <v>1</v>
      </c>
    </row>
    <row r="1622" spans="1:10" ht="12.75">
      <c r="A1622" s="318" t="s">
        <v>2905</v>
      </c>
      <c r="B1622" s="318" t="s">
        <v>5137</v>
      </c>
      <c r="C1622" s="318" t="s">
        <v>5138</v>
      </c>
      <c r="G1622" s="324" t="s">
        <v>5312</v>
      </c>
      <c r="H1622" s="324" t="s">
        <v>5312</v>
      </c>
      <c r="I1622" s="320">
        <f>IF(A1622=A1621,1,0)</f>
        <v>0</v>
      </c>
      <c r="J1622" s="320">
        <f>IF(I1622=0,-INT(J1621-1),J1621)</f>
        <v>0</v>
      </c>
    </row>
    <row r="1623" spans="1:10" ht="12.75">
      <c r="A1623" s="318" t="s">
        <v>2907</v>
      </c>
      <c r="B1623" s="318" t="s">
        <v>4501</v>
      </c>
      <c r="C1623" s="318" t="s">
        <v>5111</v>
      </c>
      <c r="G1623" s="346" t="s">
        <v>3051</v>
      </c>
      <c r="H1623" s="346" t="s">
        <v>3051</v>
      </c>
      <c r="I1623" s="320">
        <f>IF(A1623=A1622,1,0)</f>
        <v>0</v>
      </c>
      <c r="J1623" s="320">
        <f>IF(I1623=0,-INT(J1622-1),J1622)</f>
        <v>1</v>
      </c>
    </row>
    <row r="1624" spans="1:10" ht="12.75">
      <c r="A1624" s="318" t="s">
        <v>2914</v>
      </c>
      <c r="B1624" s="318" t="s">
        <v>4720</v>
      </c>
      <c r="C1624" s="318" t="s">
        <v>5114</v>
      </c>
      <c r="G1624" s="346" t="s">
        <v>3051</v>
      </c>
      <c r="H1624" s="346" t="s">
        <v>3051</v>
      </c>
      <c r="I1624" s="320">
        <f>IF(A1624=A1623,1,0)</f>
        <v>0</v>
      </c>
      <c r="J1624" s="320">
        <f>IF(I1624=0,-INT(J1623-1),J1623)</f>
        <v>0</v>
      </c>
    </row>
    <row r="1625" spans="1:10" ht="12.75">
      <c r="A1625" s="318" t="s">
        <v>2920</v>
      </c>
      <c r="B1625" s="318" t="s">
        <v>3047</v>
      </c>
      <c r="C1625" s="318" t="s">
        <v>5184</v>
      </c>
      <c r="G1625" s="346" t="s">
        <v>3051</v>
      </c>
      <c r="H1625" s="346" t="s">
        <v>3051</v>
      </c>
      <c r="I1625" s="320">
        <f>IF(A1625=A1624,1,0)</f>
        <v>0</v>
      </c>
      <c r="J1625" s="320">
        <f>IF(I1625=0,-INT(J1624-1),J1624)</f>
        <v>1</v>
      </c>
    </row>
    <row r="1626" spans="1:10" ht="12.75">
      <c r="A1626" s="318" t="s">
        <v>2926</v>
      </c>
      <c r="B1626" s="318" t="s">
        <v>5409</v>
      </c>
      <c r="C1626" s="318" t="s">
        <v>5410</v>
      </c>
      <c r="G1626" s="346" t="s">
        <v>3051</v>
      </c>
      <c r="H1626" s="346" t="s">
        <v>3051</v>
      </c>
      <c r="I1626" s="320">
        <f>IF(A1626=A1625,1,0)</f>
        <v>0</v>
      </c>
      <c r="J1626" s="320">
        <f>IF(I1626=0,-INT(J1625-1),J1625)</f>
        <v>0</v>
      </c>
    </row>
    <row r="1627" spans="1:10" ht="12.75">
      <c r="A1627" s="318" t="s">
        <v>2933</v>
      </c>
      <c r="B1627" s="318" t="s">
        <v>5411</v>
      </c>
      <c r="C1627" s="318" t="s">
        <v>5412</v>
      </c>
      <c r="G1627" s="346" t="s">
        <v>3051</v>
      </c>
      <c r="H1627" s="346" t="s">
        <v>3051</v>
      </c>
      <c r="I1627" s="320">
        <f>IF(A1627=A1626,1,0)</f>
        <v>0</v>
      </c>
      <c r="J1627" s="320">
        <f>IF(I1627=0,-INT(J1626-1),J1626)</f>
        <v>1</v>
      </c>
    </row>
    <row r="1628" spans="1:10" ht="12.75">
      <c r="A1628" s="318" t="s">
        <v>2937</v>
      </c>
      <c r="B1628" s="318" t="s">
        <v>5409</v>
      </c>
      <c r="C1628" s="318" t="s">
        <v>5410</v>
      </c>
      <c r="G1628" s="346" t="s">
        <v>3051</v>
      </c>
      <c r="H1628" s="346" t="s">
        <v>3051</v>
      </c>
      <c r="I1628" s="320">
        <f>IF(A1628=A1627,1,0)</f>
        <v>0</v>
      </c>
      <c r="J1628" s="320">
        <f>IF(I1628=0,-INT(J1627-1),J1627)</f>
        <v>0</v>
      </c>
    </row>
    <row r="1629" spans="1:10" ht="12.75">
      <c r="A1629" s="318" t="s">
        <v>2953</v>
      </c>
      <c r="B1629" s="318" t="s">
        <v>5413</v>
      </c>
      <c r="C1629" s="318" t="s">
        <v>5414</v>
      </c>
      <c r="G1629" s="346" t="s">
        <v>5415</v>
      </c>
      <c r="H1629" s="346" t="s">
        <v>5415</v>
      </c>
      <c r="I1629" s="320">
        <f>IF(A1629=A1628,1,0)</f>
        <v>0</v>
      </c>
      <c r="J1629" s="320">
        <f>IF(I1629=0,-INT(J1628-1),J1628)</f>
        <v>1</v>
      </c>
    </row>
    <row r="1630" spans="1:10" ht="12.75">
      <c r="A1630" s="318" t="s">
        <v>2960</v>
      </c>
      <c r="B1630" s="318" t="s">
        <v>5416</v>
      </c>
      <c r="C1630" s="318" t="s">
        <v>5417</v>
      </c>
      <c r="G1630" s="346" t="s">
        <v>5415</v>
      </c>
      <c r="H1630" s="346" t="s">
        <v>5415</v>
      </c>
      <c r="I1630" s="320">
        <f>IF(A1630=A1629,1,0)</f>
        <v>0</v>
      </c>
      <c r="J1630" s="320">
        <f>IF(I1630=0,-INT(J1629-1),J1629)</f>
        <v>0</v>
      </c>
    </row>
    <row r="1631" spans="1:10" ht="12.75">
      <c r="A1631" s="318" t="s">
        <v>2965</v>
      </c>
      <c r="B1631" s="318" t="s">
        <v>5418</v>
      </c>
      <c r="C1631" s="318" t="s">
        <v>5419</v>
      </c>
      <c r="G1631" s="346" t="s">
        <v>5415</v>
      </c>
      <c r="H1631" s="346" t="s">
        <v>5415</v>
      </c>
      <c r="I1631" s="320">
        <f>IF(A1631=A1630,1,0)</f>
        <v>0</v>
      </c>
      <c r="J1631" s="320">
        <f>IF(I1631=0,-INT(J1630-1),J1630)</f>
        <v>1</v>
      </c>
    </row>
    <row r="1632" spans="1:10" ht="12.75">
      <c r="A1632" s="318" t="s">
        <v>2971</v>
      </c>
      <c r="B1632" s="318" t="s">
        <v>5420</v>
      </c>
      <c r="C1632" s="318" t="s">
        <v>5421</v>
      </c>
      <c r="G1632" s="346" t="s">
        <v>5415</v>
      </c>
      <c r="H1632" s="346" t="s">
        <v>5415</v>
      </c>
      <c r="I1632" s="320">
        <f>IF(A1632=A1631,1,0)</f>
        <v>0</v>
      </c>
      <c r="J1632" s="320">
        <f>IF(I1632=0,-INT(J1631-1),J1631)</f>
        <v>0</v>
      </c>
    </row>
    <row r="1633" spans="1:10" ht="12.75">
      <c r="A1633" s="318" t="s">
        <v>5422</v>
      </c>
      <c r="B1633" s="318" t="s">
        <v>5423</v>
      </c>
      <c r="C1633" s="318" t="s">
        <v>5424</v>
      </c>
      <c r="G1633" s="346" t="s">
        <v>5415</v>
      </c>
      <c r="H1633" s="346" t="s">
        <v>5415</v>
      </c>
      <c r="I1633" s="320">
        <f>IF(A1633=A1632,1,0)</f>
        <v>0</v>
      </c>
      <c r="J1633" s="320">
        <f>IF(I1633=0,-INT(J1632-1),J1632)</f>
        <v>1</v>
      </c>
    </row>
    <row r="1634" spans="1:10" ht="12.75">
      <c r="A1634" s="318" t="s">
        <v>2981</v>
      </c>
      <c r="B1634" s="318" t="s">
        <v>5423</v>
      </c>
      <c r="C1634" s="318" t="s">
        <v>5424</v>
      </c>
      <c r="G1634" s="346" t="s">
        <v>5415</v>
      </c>
      <c r="H1634" s="346" t="s">
        <v>5415</v>
      </c>
      <c r="I1634" s="320">
        <f>IF(A1634=A1633,1,0)</f>
        <v>0</v>
      </c>
      <c r="J1634" s="320">
        <f>IF(I1634=0,-INT(J1633-1),J1633)</f>
        <v>0</v>
      </c>
    </row>
    <row r="1635" spans="1:10" ht="12.75">
      <c r="A1635" s="318" t="s">
        <v>2986</v>
      </c>
      <c r="B1635" s="318" t="s">
        <v>5425</v>
      </c>
      <c r="C1635" s="318" t="s">
        <v>5426</v>
      </c>
      <c r="G1635" s="346" t="s">
        <v>5415</v>
      </c>
      <c r="H1635" s="346" t="s">
        <v>5415</v>
      </c>
      <c r="I1635" s="320">
        <f>IF(A1635=A1634,1,0)</f>
        <v>0</v>
      </c>
      <c r="J1635" s="320">
        <f>IF(I1635=0,-INT(J1634-1),J1634)</f>
        <v>1</v>
      </c>
    </row>
    <row r="1636" spans="1:10" ht="12.75">
      <c r="A1636" s="318" t="s">
        <v>2991</v>
      </c>
      <c r="B1636" s="318" t="s">
        <v>5427</v>
      </c>
      <c r="C1636" s="318" t="s">
        <v>5428</v>
      </c>
      <c r="G1636" s="346" t="s">
        <v>5415</v>
      </c>
      <c r="H1636" s="346" t="s">
        <v>5415</v>
      </c>
      <c r="I1636" s="320">
        <f>IF(A1636=A1635,1,0)</f>
        <v>0</v>
      </c>
      <c r="J1636" s="320">
        <f>IF(I1636=0,-INT(J1635-1),J1635)</f>
        <v>0</v>
      </c>
    </row>
    <row r="1637" spans="1:10" ht="12.75">
      <c r="A1637" s="318" t="s">
        <v>2996</v>
      </c>
      <c r="B1637" s="318" t="s">
        <v>5429</v>
      </c>
      <c r="C1637" s="318" t="s">
        <v>5430</v>
      </c>
      <c r="G1637" s="346" t="s">
        <v>5415</v>
      </c>
      <c r="H1637" s="346" t="s">
        <v>5415</v>
      </c>
      <c r="I1637" s="320">
        <f>IF(A1637=A1636,1,0)</f>
        <v>0</v>
      </c>
      <c r="J1637" s="320">
        <f>IF(I1637=0,-INT(J1636-1),J1636)</f>
        <v>1</v>
      </c>
    </row>
    <row r="1638" spans="1:10" ht="12.75">
      <c r="A1638" s="318" t="s">
        <v>3001</v>
      </c>
      <c r="B1638" s="318" t="s">
        <v>5413</v>
      </c>
      <c r="C1638" s="318" t="s">
        <v>5414</v>
      </c>
      <c r="G1638" s="346" t="s">
        <v>5415</v>
      </c>
      <c r="H1638" s="346" t="s">
        <v>5415</v>
      </c>
      <c r="I1638" s="320">
        <f>IF(A1638=A1637,1,0)</f>
        <v>0</v>
      </c>
      <c r="J1638" s="320">
        <f>IF(I1638=0,-INT(J1637-1),J1637)</f>
        <v>0</v>
      </c>
    </row>
    <row r="1639" spans="1:10" ht="12.75">
      <c r="A1639" s="318" t="s">
        <v>3005</v>
      </c>
      <c r="B1639" s="318" t="s">
        <v>5431</v>
      </c>
      <c r="C1639" s="318" t="s">
        <v>5432</v>
      </c>
      <c r="G1639" s="346" t="s">
        <v>5415</v>
      </c>
      <c r="H1639" s="346" t="s">
        <v>5415</v>
      </c>
      <c r="I1639" s="320">
        <f>IF(A1639=A1638,1,0)</f>
        <v>0</v>
      </c>
      <c r="J1639" s="320">
        <f>IF(I1639=0,-INT(J1638-1),J1638)</f>
        <v>1</v>
      </c>
    </row>
    <row r="1640" spans="1:10" ht="12.75">
      <c r="A1640" s="318" t="s">
        <v>2965</v>
      </c>
      <c r="B1640" s="318" t="s">
        <v>5433</v>
      </c>
      <c r="C1640" s="318" t="s">
        <v>5434</v>
      </c>
      <c r="G1640" s="346" t="s">
        <v>5415</v>
      </c>
      <c r="H1640" s="346" t="s">
        <v>5415</v>
      </c>
      <c r="I1640" s="320">
        <f>IF(A1640=A1639,1,0)</f>
        <v>0</v>
      </c>
      <c r="J1640" s="320">
        <f>IF(I1640=0,-INT(J1639-1),J1639)</f>
        <v>0</v>
      </c>
    </row>
    <row r="1641" spans="1:10" ht="12.75">
      <c r="A1641" s="318" t="s">
        <v>3014</v>
      </c>
      <c r="B1641" s="318" t="s">
        <v>5435</v>
      </c>
      <c r="C1641" s="318" t="s">
        <v>5436</v>
      </c>
      <c r="G1641" s="346" t="s">
        <v>5415</v>
      </c>
      <c r="H1641" s="346" t="s">
        <v>5415</v>
      </c>
      <c r="I1641" s="320">
        <f>IF(A1641=A1640,1,0)</f>
        <v>0</v>
      </c>
      <c r="J1641" s="320">
        <f>IF(I1641=0,-INT(J1640-1),J1640)</f>
        <v>1</v>
      </c>
    </row>
    <row r="1642" spans="1:10" ht="12.75">
      <c r="A1642" s="318" t="s">
        <v>3019</v>
      </c>
      <c r="B1642" s="318" t="s">
        <v>5437</v>
      </c>
      <c r="C1642" s="318" t="s">
        <v>5438</v>
      </c>
      <c r="G1642" s="346" t="s">
        <v>5415</v>
      </c>
      <c r="H1642" s="346" t="s">
        <v>5415</v>
      </c>
      <c r="I1642" s="320">
        <f>IF(A1642=A1641,1,0)</f>
        <v>0</v>
      </c>
      <c r="J1642" s="320">
        <f>IF(I1642=0,-INT(J1641-1),J1641)</f>
        <v>0</v>
      </c>
    </row>
    <row r="1643" spans="1:10" ht="12.75">
      <c r="A1643" s="318" t="s">
        <v>3024</v>
      </c>
      <c r="B1643" s="318" t="s">
        <v>5439</v>
      </c>
      <c r="C1643" s="318" t="s">
        <v>5440</v>
      </c>
      <c r="G1643" s="346" t="s">
        <v>5415</v>
      </c>
      <c r="H1643" s="346" t="s">
        <v>5415</v>
      </c>
      <c r="I1643" s="320">
        <f>IF(A1643=A1642,1,0)</f>
        <v>0</v>
      </c>
      <c r="J1643" s="320">
        <f>IF(I1643=0,-INT(J1642-1),J1642)</f>
        <v>1</v>
      </c>
    </row>
    <row r="1644" spans="1:10" ht="12.75">
      <c r="A1644" s="318" t="s">
        <v>3029</v>
      </c>
      <c r="B1644" s="318" t="s">
        <v>5441</v>
      </c>
      <c r="C1644" s="318" t="s">
        <v>5442</v>
      </c>
      <c r="G1644" s="346" t="s">
        <v>5415</v>
      </c>
      <c r="H1644" s="346" t="s">
        <v>5415</v>
      </c>
      <c r="I1644" s="320">
        <f>IF(A1644=A1643,1,0)</f>
        <v>0</v>
      </c>
      <c r="J1644" s="320">
        <f>IF(I1644=0,-INT(J1643-1),J1643)</f>
        <v>0</v>
      </c>
    </row>
    <row r="1645" spans="1:10" ht="12.75">
      <c r="A1645" s="318" t="s">
        <v>3034</v>
      </c>
      <c r="B1645" s="318" t="s">
        <v>5443</v>
      </c>
      <c r="C1645" s="318" t="s">
        <v>5444</v>
      </c>
      <c r="G1645" s="346" t="s">
        <v>5415</v>
      </c>
      <c r="H1645" s="346" t="s">
        <v>5415</v>
      </c>
      <c r="I1645" s="320">
        <f>IF(A1645=A1644,1,0)</f>
        <v>0</v>
      </c>
      <c r="J1645" s="320">
        <f>IF(I1645=0,-INT(J1644-1),J1644)</f>
        <v>1</v>
      </c>
    </row>
    <row r="1646" spans="9:10" ht="12.75">
      <c r="I1646" s="320">
        <f>IF(A1646=A1645,1,0)</f>
        <v>0</v>
      </c>
      <c r="J1646" s="320">
        <f>IF(I1646=0,-INT(J1645-1),J1645)</f>
        <v>0</v>
      </c>
    </row>
    <row r="1647" spans="9:10" ht="12.75">
      <c r="I1647" s="320">
        <f>IF(A1647=A1646,1,0)</f>
        <v>1</v>
      </c>
      <c r="J1647" s="320">
        <f>IF(I1647=0,-INT(J1646-1),J1646)</f>
      </c>
    </row>
    <row r="1648" spans="9:10" ht="12.75">
      <c r="I1648" s="320">
        <f>IF(A1648=A1647,1,0)</f>
        <v>1</v>
      </c>
      <c r="J1648" s="320">
        <f>IF(I1648=0,-INT(J1647-1),J1647)</f>
      </c>
    </row>
    <row r="1649" spans="9:10" ht="12.75">
      <c r="I1649" s="320">
        <f>IF(A1649=A1648,1,0)</f>
        <v>1</v>
      </c>
      <c r="J1649" s="320">
        <f>IF(I1649=0,-INT(J1648-1),J1648)</f>
      </c>
    </row>
    <row r="1650" spans="9:10" ht="12.75">
      <c r="I1650" s="320">
        <f>IF(A1650=A1649,1,0)</f>
        <v>1</v>
      </c>
      <c r="J1650" s="320">
        <f>IF(I1650=0,-INT(J1649-1),J1649)</f>
      </c>
    </row>
    <row r="1651" spans="9:10" ht="12.75">
      <c r="I1651" s="320">
        <f>IF(A1651=A1650,1,0)</f>
        <v>1</v>
      </c>
      <c r="J1651" s="320">
        <f>IF(I1651=0,-INT(J1650-1),J1650)</f>
      </c>
    </row>
    <row r="1652" spans="9:10" ht="12.75">
      <c r="I1652" s="320">
        <f>IF(A1652=A1651,1,0)</f>
        <v>1</v>
      </c>
      <c r="J1652" s="320">
        <f>IF(I1652=0,-INT(J1651-1),J1651)</f>
      </c>
    </row>
    <row r="1653" spans="9:10" ht="12.75">
      <c r="I1653" s="320">
        <f>IF(A1653=A1652,1,0)</f>
        <v>1</v>
      </c>
      <c r="J1653" s="320">
        <f>IF(I1653=0,-INT(J1652-1),J1652)</f>
      </c>
    </row>
    <row r="1654" spans="9:10" ht="12.75">
      <c r="I1654" s="320">
        <f>IF(A1654=A1653,1,0)</f>
        <v>1</v>
      </c>
      <c r="J1654" s="320">
        <f>IF(I1654=0,-INT(J1653-1),J1653)</f>
      </c>
    </row>
    <row r="1655" spans="9:10" ht="12.75">
      <c r="I1655" s="320">
        <f>IF(A1655=A1654,1,0)</f>
        <v>1</v>
      </c>
      <c r="J1655" s="320">
        <f>IF(I1655=0,-INT(J1654-1),J1654)</f>
      </c>
    </row>
    <row r="1656" spans="9:10" ht="12.75">
      <c r="I1656" s="320">
        <f>IF(A1656=A1655,1,0)</f>
        <v>1</v>
      </c>
      <c r="J1656" s="320">
        <f>IF(I1656=0,-INT(J1655-1),J1655)</f>
      </c>
    </row>
    <row r="1657" spans="9:10" ht="12.75">
      <c r="I1657" s="320">
        <f>IF(A1657=A1656,1,0)</f>
        <v>1</v>
      </c>
      <c r="J1657" s="320">
        <f>IF(I1657=0,-INT(J1656-1),J1656)</f>
      </c>
    </row>
    <row r="1658" spans="9:10" ht="12.75">
      <c r="I1658" s="320">
        <f>IF(A1658=A1657,1,0)</f>
        <v>1</v>
      </c>
      <c r="J1658" s="320">
        <f>IF(I1658=0,-INT(J1657-1),J1657)</f>
      </c>
    </row>
    <row r="1659" spans="9:10" ht="12.75">
      <c r="I1659" s="320">
        <f>IF(A1659=A1658,1,0)</f>
        <v>1</v>
      </c>
      <c r="J1659" s="320">
        <f>IF(I1659=0,-INT(J1658-1),J1658)</f>
      </c>
    </row>
    <row r="1660" spans="9:10" ht="12.75">
      <c r="I1660" s="320">
        <f>IF(A1660=A1659,1,0)</f>
        <v>1</v>
      </c>
      <c r="J1660" s="320">
        <f>IF(I1660=0,-INT(J1659-1),J1659)</f>
      </c>
    </row>
    <row r="1661" spans="9:10" ht="12.75">
      <c r="I1661" s="320">
        <f>IF(A1661=A1660,1,0)</f>
        <v>1</v>
      </c>
      <c r="J1661" s="320">
        <f>IF(I1661=0,-INT(J1660-1),J1660)</f>
      </c>
    </row>
    <row r="1662" spans="9:10" ht="12.75">
      <c r="I1662" s="320">
        <f>IF(A1662=A1661,1,0)</f>
        <v>1</v>
      </c>
      <c r="J1662" s="320">
        <f>IF(I1662=0,-INT(J1661-1),J1661)</f>
      </c>
    </row>
    <row r="1663" spans="9:10" ht="12.75">
      <c r="I1663" s="320">
        <f>IF(A1663=A1662,1,0)</f>
        <v>1</v>
      </c>
      <c r="J1663" s="320">
        <f>IF(I1663=0,-INT(J1662-1),J1662)</f>
      </c>
    </row>
    <row r="1664" spans="9:10" ht="12.75">
      <c r="I1664" s="320">
        <f>IF(A1664=A1663,1,0)</f>
        <v>1</v>
      </c>
      <c r="J1664" s="320">
        <f>IF(I1664=0,-INT(J1663-1),J1663)</f>
      </c>
    </row>
    <row r="1665" spans="9:10" ht="12.75">
      <c r="I1665" s="320">
        <f>IF(A1665=A1664,1,0)</f>
        <v>1</v>
      </c>
      <c r="J1665" s="320">
        <f>IF(I1665=0,-INT(J1664-1),J1664)</f>
      </c>
    </row>
    <row r="1666" spans="9:10" ht="12.75">
      <c r="I1666" s="320">
        <f>IF(A1666=A1665,1,0)</f>
        <v>1</v>
      </c>
      <c r="J1666" s="320">
        <f>IF(I1666=0,-INT(J1665-1),J1665)</f>
      </c>
    </row>
    <row r="1667" spans="9:10" ht="12.75">
      <c r="I1667" s="320">
        <f>IF(A1667=A1666,1,0)</f>
        <v>1</v>
      </c>
      <c r="J1667" s="320">
        <f>IF(I1667=0,-INT(J1666-1),J1666)</f>
      </c>
    </row>
    <row r="1668" spans="9:10" ht="12.75">
      <c r="I1668" s="320">
        <f>IF(A1668=A1667,1,0)</f>
        <v>1</v>
      </c>
      <c r="J1668" s="320">
        <f>IF(I1668=0,-INT(J1667-1),J1667)</f>
      </c>
    </row>
    <row r="1669" spans="9:10" ht="12.75">
      <c r="I1669" s="320">
        <f>IF(A1669=A1668,1,0)</f>
        <v>1</v>
      </c>
      <c r="J1669" s="320">
        <f>IF(I1669=0,-INT(J1668-1),J1668)</f>
      </c>
    </row>
    <row r="1670" spans="9:10" ht="12.75">
      <c r="I1670" s="320">
        <f>IF(A1670=A1669,1,0)</f>
        <v>1</v>
      </c>
      <c r="J1670" s="320">
        <f>IF(I1670=0,-INT(J1669-1),J1669)</f>
      </c>
    </row>
    <row r="1671" spans="9:10" ht="12.75">
      <c r="I1671" s="320">
        <f>IF(A1671=A1670,1,0)</f>
        <v>1</v>
      </c>
      <c r="J1671" s="320">
        <f>IF(I1671=0,-INT(J1670-1),J1670)</f>
      </c>
    </row>
    <row r="1672" spans="9:10" ht="12.75">
      <c r="I1672" s="320">
        <f>IF(A1672=A1671,1,0)</f>
        <v>1</v>
      </c>
      <c r="J1672" s="320">
        <f>IF(I1672=0,-INT(J1671-1),J1671)</f>
      </c>
    </row>
    <row r="1673" spans="9:10" ht="12.75">
      <c r="I1673" s="320">
        <f>IF(A1673=A1672,1,0)</f>
        <v>1</v>
      </c>
      <c r="J1673" s="320">
        <f>IF(I1673=0,-INT(J1672-1),J1672)</f>
      </c>
    </row>
    <row r="1674" spans="9:10" ht="12.75">
      <c r="I1674" s="320">
        <f>IF(A1674=A1673,1,0)</f>
        <v>1</v>
      </c>
      <c r="J1674" s="320">
        <f>IF(I1674=0,-INT(J1673-1),J1673)</f>
      </c>
    </row>
    <row r="1675" spans="9:10" ht="12.75">
      <c r="I1675" s="320">
        <f>IF(A1675=A1674,1,0)</f>
        <v>1</v>
      </c>
      <c r="J1675" s="320">
        <f>IF(I1675=0,-INT(J1674-1),J1674)</f>
      </c>
    </row>
    <row r="1676" spans="9:10" ht="12.75">
      <c r="I1676" s="320">
        <f>IF(A1676=A1675,1,0)</f>
        <v>1</v>
      </c>
      <c r="J1676" s="320">
        <f>IF(I1676=0,-INT(J1675-1),J1675)</f>
      </c>
    </row>
    <row r="1677" spans="9:10" ht="12.75">
      <c r="I1677" s="320">
        <f>IF(A1677=A1676,1,0)</f>
        <v>1</v>
      </c>
      <c r="J1677" s="320">
        <f>IF(I1677=0,-INT(J1676-1),J1676)</f>
      </c>
    </row>
    <row r="1678" spans="9:10" ht="12.75">
      <c r="I1678" s="320">
        <f>IF(A1678=A1677,1,0)</f>
        <v>1</v>
      </c>
      <c r="J1678" s="320">
        <f>IF(I1678=0,-INT(J1677-1),J1677)</f>
      </c>
    </row>
    <row r="1679" spans="9:10" ht="12.75">
      <c r="I1679" s="320">
        <f>IF(A1679=A1678,1,0)</f>
        <v>1</v>
      </c>
      <c r="J1679" s="320">
        <f>IF(I1679=0,-INT(J1678-1),J1678)</f>
      </c>
    </row>
    <row r="1680" spans="9:10" ht="12.75">
      <c r="I1680" s="320">
        <f>IF(A1680=A1679,1,0)</f>
        <v>1</v>
      </c>
      <c r="J1680" s="320">
        <f>IF(I1680=0,-INT(J1679-1),J1679)</f>
      </c>
    </row>
    <row r="1681" spans="9:10" ht="12.75">
      <c r="I1681" s="320">
        <f>IF(A1681=A1680,1,0)</f>
        <v>1</v>
      </c>
      <c r="J1681" s="320">
        <f>IF(I1681=0,-INT(J1680-1),J1680)</f>
      </c>
    </row>
    <row r="1682" spans="9:10" ht="12.75">
      <c r="I1682" s="320">
        <f>IF(A1682=A1681,1,0)</f>
        <v>1</v>
      </c>
      <c r="J1682" s="320">
        <f>IF(I1682=0,-INT(J1681-1),J1681)</f>
      </c>
    </row>
    <row r="1683" spans="9:10" ht="12.75">
      <c r="I1683" s="320">
        <f>IF(A1683=A1682,1,0)</f>
        <v>1</v>
      </c>
      <c r="J1683" s="320">
        <f>IF(I1683=0,-INT(J1682-1),J1682)</f>
      </c>
    </row>
    <row r="1684" spans="9:10" ht="12.75">
      <c r="I1684" s="320">
        <f>IF(A1684=A1683,1,0)</f>
        <v>1</v>
      </c>
      <c r="J1684" s="320">
        <f>IF(I1684=0,-INT(J1683-1),J1683)</f>
      </c>
    </row>
    <row r="1685" spans="9:10" ht="12.75">
      <c r="I1685" s="320">
        <f>IF(A1685=A1684,1,0)</f>
        <v>1</v>
      </c>
      <c r="J1685" s="320">
        <f>IF(I1685=0,-INT(J1684-1),J1684)</f>
      </c>
    </row>
    <row r="1686" spans="9:10" ht="12.75">
      <c r="I1686" s="320">
        <f>IF(A1686=A1685,1,0)</f>
        <v>1</v>
      </c>
      <c r="J1686" s="320">
        <f>IF(I1686=0,-INT(J1685-1),J1685)</f>
      </c>
    </row>
    <row r="1687" spans="9:10" ht="12.75">
      <c r="I1687" s="320">
        <f>IF(A1687=A1686,1,0)</f>
        <v>1</v>
      </c>
      <c r="J1687" s="320">
        <f>IF(I1687=0,-INT(J1686-1),J1686)</f>
      </c>
    </row>
    <row r="1688" spans="9:10" ht="12.75">
      <c r="I1688" s="320">
        <f>IF(A1688=A1687,1,0)</f>
        <v>1</v>
      </c>
      <c r="J1688" s="320">
        <f>IF(I1688=0,-INT(J1687-1),J1687)</f>
      </c>
    </row>
    <row r="1689" spans="9:10" ht="12.75">
      <c r="I1689" s="320">
        <f>IF(A1689=A1688,1,0)</f>
        <v>1</v>
      </c>
      <c r="J1689" s="320">
        <f>IF(I1689=0,-INT(J1688-1),J1688)</f>
      </c>
    </row>
    <row r="1690" spans="9:10" ht="12.75">
      <c r="I1690" s="320">
        <f>IF(A1690=A1689,1,0)</f>
        <v>1</v>
      </c>
      <c r="J1690" s="320">
        <f>IF(I1690=0,-INT(J1689-1),J1689)</f>
      </c>
    </row>
    <row r="1691" spans="9:10" ht="12.75">
      <c r="I1691" s="320">
        <f>IF(A1691=A1690,1,0)</f>
        <v>1</v>
      </c>
      <c r="J1691" s="320">
        <f>IF(I1691=0,-INT(J1690-1),J1690)</f>
      </c>
    </row>
    <row r="1692" spans="9:10" ht="12.75">
      <c r="I1692" s="320">
        <f>IF(A1692=A1691,1,0)</f>
        <v>1</v>
      </c>
      <c r="J1692" s="320">
        <f>IF(I1692=0,-INT(J1691-1),J1691)</f>
      </c>
    </row>
    <row r="1693" spans="9:10" ht="12.75">
      <c r="I1693" s="320">
        <f>IF(A1693=A1692,1,0)</f>
        <v>1</v>
      </c>
      <c r="J1693" s="320">
        <f>IF(I1693=0,-INT(J1692-1),J1692)</f>
      </c>
    </row>
    <row r="1694" spans="9:10" ht="12.75">
      <c r="I1694" s="320">
        <f>IF(A1694=A1693,1,0)</f>
        <v>1</v>
      </c>
      <c r="J1694" s="320">
        <f>IF(I1694=0,-INT(J1693-1),J1693)</f>
      </c>
    </row>
    <row r="1695" spans="9:10" ht="12.75">
      <c r="I1695" s="320">
        <f>IF(A1695=A1694,1,0)</f>
        <v>1</v>
      </c>
      <c r="J1695" s="320">
        <f>IF(I1695=0,-INT(J1694-1),J1694)</f>
      </c>
    </row>
    <row r="1696" spans="9:10" ht="12.75">
      <c r="I1696" s="320">
        <f>IF(A1696=A1695,1,0)</f>
        <v>1</v>
      </c>
      <c r="J1696" s="320">
        <f>IF(I1696=0,-INT(J1695-1),J1695)</f>
      </c>
    </row>
    <row r="1697" spans="9:10" ht="12.75">
      <c r="I1697" s="320">
        <f>IF(A1697=A1696,1,0)</f>
        <v>1</v>
      </c>
      <c r="J1697" s="320">
        <f>IF(I1697=0,-INT(J1696-1),J1696)</f>
      </c>
    </row>
    <row r="1698" spans="9:10" ht="12.75">
      <c r="I1698" s="320">
        <f>IF(A1698=A1697,1,0)</f>
        <v>1</v>
      </c>
      <c r="J1698" s="320">
        <f>IF(I1698=0,-INT(J1697-1),J1697)</f>
      </c>
    </row>
    <row r="1699" spans="9:10" ht="12.75">
      <c r="I1699" s="320">
        <f>IF(A1699=A1698,1,0)</f>
        <v>1</v>
      </c>
      <c r="J1699" s="320">
        <f>IF(I1699=0,-INT(J1698-1),J1698)</f>
      </c>
    </row>
    <row r="1700" spans="9:10" ht="12.75">
      <c r="I1700" s="320">
        <f>IF(A1700=A1699,1,0)</f>
        <v>1</v>
      </c>
      <c r="J1700" s="320">
        <f>IF(I1700=0,-INT(J1699-1),J1699)</f>
      </c>
    </row>
    <row r="1701" spans="9:10" ht="12.75">
      <c r="I1701" s="320">
        <f>IF(A1701=A1700,1,0)</f>
        <v>1</v>
      </c>
      <c r="J1701" s="320">
        <f>IF(I1701=0,-INT(J1700-1),J1700)</f>
      </c>
    </row>
    <row r="1702" spans="9:10" ht="12.75">
      <c r="I1702" s="320">
        <f>IF(A1702=A1701,1,0)</f>
        <v>1</v>
      </c>
      <c r="J1702" s="320">
        <f>IF(I1702=0,-INT(J1701-1),J1701)</f>
      </c>
    </row>
    <row r="1703" spans="9:10" ht="12.75">
      <c r="I1703" s="320">
        <f>IF(A1703=A1702,1,0)</f>
        <v>1</v>
      </c>
      <c r="J1703" s="320">
        <f>IF(I1703=0,-INT(J1702-1),J1702)</f>
      </c>
    </row>
    <row r="1704" spans="9:10" ht="12.75">
      <c r="I1704" s="320">
        <f>IF(A1704=A1703,1,0)</f>
        <v>1</v>
      </c>
      <c r="J1704" s="320">
        <f>IF(I1704=0,-INT(J1703-1),J1703)</f>
      </c>
    </row>
    <row r="1705" spans="9:10" ht="12.75">
      <c r="I1705" s="320">
        <f>IF(A1705=A1704,1,0)</f>
        <v>1</v>
      </c>
      <c r="J1705" s="320">
        <f>IF(I1705=0,-INT(J1704-1),J1704)</f>
      </c>
    </row>
    <row r="1706" spans="9:10" ht="12.75">
      <c r="I1706" s="320">
        <f>IF(A1706=A1705,1,0)</f>
        <v>1</v>
      </c>
      <c r="J1706" s="320">
        <f>IF(I1706=0,-INT(J1705-1),J1705)</f>
      </c>
    </row>
    <row r="1707" spans="9:10" ht="12.75">
      <c r="I1707" s="320">
        <f>IF(A1707=A1706,1,0)</f>
        <v>1</v>
      </c>
      <c r="J1707" s="320">
        <f>IF(I1707=0,-INT(J1706-1),J1706)</f>
      </c>
    </row>
    <row r="1708" spans="9:10" ht="12.75">
      <c r="I1708" s="320">
        <f>IF(A1708=A1707,1,0)</f>
        <v>1</v>
      </c>
      <c r="J1708" s="320">
        <f>IF(I1708=0,-INT(J1707-1),J1707)</f>
      </c>
    </row>
    <row r="1709" spans="9:10" ht="12.75">
      <c r="I1709" s="320">
        <f>IF(A1709=A1708,1,0)</f>
        <v>1</v>
      </c>
      <c r="J1709" s="320">
        <f>IF(I1709=0,-INT(J1708-1),J1708)</f>
      </c>
    </row>
    <row r="1710" spans="9:10" ht="12.75">
      <c r="I1710" s="320">
        <f>IF(A1710=A1709,1,0)</f>
        <v>1</v>
      </c>
      <c r="J1710" s="320">
        <f>IF(I1710=0,-INT(J1709-1),J1709)</f>
      </c>
    </row>
    <row r="1711" spans="9:10" ht="12.75">
      <c r="I1711" s="320">
        <f>IF(A1711=A1710,1,0)</f>
        <v>1</v>
      </c>
      <c r="J1711" s="320">
        <f>IF(I1711=0,-INT(J1710-1),J1710)</f>
      </c>
    </row>
    <row r="1712" spans="9:10" ht="12.75">
      <c r="I1712" s="320">
        <f>IF(A1712=A1711,1,0)</f>
        <v>1</v>
      </c>
      <c r="J1712" s="320">
        <f>IF(I1712=0,-INT(J1711-1),J1711)</f>
      </c>
    </row>
    <row r="1713" spans="9:10" ht="12.75">
      <c r="I1713" s="320">
        <f>IF(A1713=A1712,1,0)</f>
        <v>1</v>
      </c>
      <c r="J1713" s="320">
        <f>IF(I1713=0,-INT(J1712-1),J1712)</f>
      </c>
    </row>
    <row r="1714" spans="9:10" ht="12.75">
      <c r="I1714" s="320">
        <f>IF(A1714=A1713,1,0)</f>
        <v>1</v>
      </c>
      <c r="J1714" s="320">
        <f>IF(I1714=0,-INT(J1713-1),J1713)</f>
      </c>
    </row>
    <row r="1715" spans="9:10" ht="12.75">
      <c r="I1715" s="320">
        <f>IF(A1715=A1714,1,0)</f>
        <v>1</v>
      </c>
      <c r="J1715" s="320">
        <f>IF(I1715=0,-INT(J1714-1),J1714)</f>
      </c>
    </row>
    <row r="1716" spans="9:10" ht="12.75">
      <c r="I1716" s="320">
        <f>IF(A1716=A1715,1,0)</f>
        <v>1</v>
      </c>
      <c r="J1716" s="320">
        <f>IF(I1716=0,-INT(J1715-1),J1715)</f>
      </c>
    </row>
    <row r="1717" spans="9:10" ht="12.75">
      <c r="I1717" s="320">
        <f>IF(A1717=A1716,1,0)</f>
        <v>1</v>
      </c>
      <c r="J1717" s="320">
        <f>IF(I1717=0,-INT(J1716-1),J1716)</f>
      </c>
    </row>
    <row r="1718" spans="9:10" ht="12.75">
      <c r="I1718" s="320">
        <f>IF(A1718=A1717,1,0)</f>
        <v>1</v>
      </c>
      <c r="J1718" s="320">
        <f>IF(I1718=0,-INT(J1717-1),J1717)</f>
      </c>
    </row>
    <row r="1719" spans="9:10" ht="12.75">
      <c r="I1719" s="320">
        <f>IF(A1719=A1718,1,0)</f>
        <v>1</v>
      </c>
      <c r="J1719" s="320">
        <f>IF(I1719=0,-INT(J1718-1),J1718)</f>
      </c>
    </row>
    <row r="1720" spans="9:10" ht="12.75">
      <c r="I1720" s="320">
        <f>IF(A1720=A1719,1,0)</f>
        <v>1</v>
      </c>
      <c r="J1720" s="320">
        <f>IF(I1720=0,-INT(J1719-1),J1719)</f>
      </c>
    </row>
    <row r="1721" spans="9:10" ht="12.75">
      <c r="I1721" s="320">
        <f>IF(A1721=A1720,1,0)</f>
        <v>1</v>
      </c>
      <c r="J1721" s="320">
        <f>IF(I1721=0,-INT(J1720-1),J1720)</f>
      </c>
    </row>
    <row r="1722" spans="9:10" ht="12.75">
      <c r="I1722" s="320">
        <f>IF(A1722=A1721,1,0)</f>
        <v>1</v>
      </c>
      <c r="J1722" s="320">
        <f>IF(I1722=0,-INT(J1721-1),J1721)</f>
      </c>
    </row>
    <row r="1723" spans="9:10" ht="12.75">
      <c r="I1723" s="320">
        <f>IF(A1723=A1722,1,0)</f>
        <v>1</v>
      </c>
      <c r="J1723" s="320">
        <f>IF(I1723=0,-INT(J1722-1),J1722)</f>
      </c>
    </row>
    <row r="1724" spans="9:10" ht="12.75">
      <c r="I1724" s="320">
        <f>IF(A1724=A1723,1,0)</f>
        <v>1</v>
      </c>
      <c r="J1724" s="320">
        <f>IF(I1724=0,-INT(J1723-1),J1723)</f>
      </c>
    </row>
    <row r="1725" spans="9:10" ht="12.75">
      <c r="I1725" s="320">
        <f>IF(A1725=A1724,1,0)</f>
        <v>1</v>
      </c>
      <c r="J1725" s="320">
        <f>IF(I1725=0,-INT(J1724-1),J1724)</f>
      </c>
    </row>
    <row r="1726" spans="9:10" ht="12.75">
      <c r="I1726" s="320">
        <f>IF(A1726=A1725,1,0)</f>
        <v>1</v>
      </c>
      <c r="J1726" s="320">
        <f>IF(I1726=0,-INT(J1725-1),J1725)</f>
      </c>
    </row>
    <row r="1727" spans="9:10" ht="12.75">
      <c r="I1727" s="320">
        <f>IF(A1727=A1726,1,0)</f>
        <v>1</v>
      </c>
      <c r="J1727" s="320">
        <f>IF(I1727=0,-INT(J1726-1),J1726)</f>
      </c>
    </row>
    <row r="1728" spans="9:10" ht="12.75">
      <c r="I1728" s="320">
        <f>IF(A1728=A1727,1,0)</f>
        <v>1</v>
      </c>
      <c r="J1728" s="320">
        <f>IF(I1728=0,-INT(J1727-1),J1727)</f>
      </c>
    </row>
    <row r="1729" spans="9:10" ht="12.75">
      <c r="I1729" s="320">
        <f>IF(A1729=A1728,1,0)</f>
        <v>1</v>
      </c>
      <c r="J1729" s="320">
        <f>IF(I1729=0,-INT(J1728-1),J1728)</f>
      </c>
    </row>
    <row r="1730" spans="9:10" ht="12.75">
      <c r="I1730" s="320">
        <f>IF(A1730=A1729,1,0)</f>
        <v>1</v>
      </c>
      <c r="J1730" s="320">
        <f>IF(I1730=0,-INT(J1729-1),J1729)</f>
      </c>
    </row>
    <row r="1731" spans="9:10" ht="12.75">
      <c r="I1731" s="320">
        <f>IF(A1731=A1730,1,0)</f>
        <v>1</v>
      </c>
      <c r="J1731" s="320">
        <f>IF(I1731=0,-INT(J1730-1),J1730)</f>
      </c>
    </row>
    <row r="1732" spans="9:10" ht="12.75">
      <c r="I1732" s="320">
        <f>IF(A1732=A1731,1,0)</f>
        <v>1</v>
      </c>
      <c r="J1732" s="320">
        <f>IF(I1732=0,-INT(J1731-1),J1731)</f>
      </c>
    </row>
    <row r="1733" spans="9:10" ht="12.75">
      <c r="I1733" s="320">
        <f>IF(A1733=A1732,1,0)</f>
        <v>1</v>
      </c>
      <c r="J1733" s="320">
        <f>IF(I1733=0,-INT(J1732-1),J1732)</f>
      </c>
    </row>
    <row r="1734" spans="9:10" ht="12.75">
      <c r="I1734" s="320">
        <f>IF(A1734=A1733,1,0)</f>
        <v>1</v>
      </c>
      <c r="J1734" s="320">
        <f>IF(I1734=0,-INT(J1733-1),J1733)</f>
      </c>
    </row>
    <row r="1735" spans="9:10" ht="12.75">
      <c r="I1735" s="320">
        <f>IF(A1735=A1734,1,0)</f>
        <v>1</v>
      </c>
      <c r="J1735" s="320">
        <f>IF(I1735=0,-INT(J1734-1),J1734)</f>
      </c>
    </row>
    <row r="1736" spans="9:10" ht="12.75">
      <c r="I1736" s="320">
        <f>IF(A1736=A1735,1,0)</f>
        <v>1</v>
      </c>
      <c r="J1736" s="320">
        <f>IF(I1736=0,-INT(J1735-1),J1735)</f>
      </c>
    </row>
    <row r="1737" spans="9:10" ht="12.75">
      <c r="I1737" s="320">
        <f>IF(A1737=A1736,1,0)</f>
        <v>1</v>
      </c>
      <c r="J1737" s="320">
        <f>IF(I1737=0,-INT(J1736-1),J1736)</f>
      </c>
    </row>
    <row r="1738" spans="9:10" ht="12.75">
      <c r="I1738" s="320">
        <f>IF(A1738=A1737,1,0)</f>
        <v>1</v>
      </c>
      <c r="J1738" s="320">
        <f>IF(I1738=0,-INT(J1737-1),J1737)</f>
      </c>
    </row>
    <row r="1739" spans="9:10" ht="12.75">
      <c r="I1739" s="320">
        <f>IF(A1739=A1738,1,0)</f>
        <v>1</v>
      </c>
      <c r="J1739" s="320">
        <f>IF(I1739=0,-INT(J1738-1),J1738)</f>
      </c>
    </row>
    <row r="1740" spans="9:10" ht="12.75">
      <c r="I1740" s="320">
        <f>IF(A1740=A1739,1,0)</f>
        <v>1</v>
      </c>
      <c r="J1740" s="320">
        <f>IF(I1740=0,-INT(J1739-1),J1739)</f>
      </c>
    </row>
    <row r="1741" spans="9:10" ht="12.75">
      <c r="I1741" s="320">
        <f>IF(A1741=A1740,1,0)</f>
        <v>1</v>
      </c>
      <c r="J1741" s="320">
        <f>IF(I1741=0,-INT(J1740-1),J1740)</f>
      </c>
    </row>
    <row r="1742" spans="9:10" ht="12.75">
      <c r="I1742" s="320">
        <f>IF(A1742=A1741,1,0)</f>
        <v>1</v>
      </c>
      <c r="J1742" s="320">
        <f>IF(I1742=0,-INT(J1741-1),J1741)</f>
      </c>
    </row>
    <row r="1743" spans="9:10" ht="12.75">
      <c r="I1743" s="320">
        <f>IF(A1743=A1742,1,0)</f>
        <v>1</v>
      </c>
      <c r="J1743" s="320">
        <f>IF(I1743=0,-INT(J1742-1),J1742)</f>
      </c>
    </row>
    <row r="1744" spans="9:10" ht="12.75">
      <c r="I1744" s="320">
        <f>IF(A1744=A1743,1,0)</f>
        <v>1</v>
      </c>
      <c r="J1744" s="320">
        <f>IF(I1744=0,-INT(J1743-1),J1743)</f>
      </c>
    </row>
    <row r="1745" spans="9:10" ht="12.75">
      <c r="I1745" s="320">
        <f>IF(A1745=A1744,1,0)</f>
        <v>1</v>
      </c>
      <c r="J1745" s="320">
        <f>IF(I1745=0,-INT(J1744-1),J1744)</f>
      </c>
    </row>
    <row r="1746" spans="9:10" ht="12.75">
      <c r="I1746" s="320">
        <f>IF(A1746=A1745,1,0)</f>
        <v>1</v>
      </c>
      <c r="J1746" s="320">
        <f>IF(I1746=0,-INT(J1745-1),J1745)</f>
      </c>
    </row>
    <row r="1747" spans="9:10" ht="12.75">
      <c r="I1747" s="320">
        <f>IF(A1747=A1746,1,0)</f>
        <v>1</v>
      </c>
      <c r="J1747" s="320">
        <f>IF(I1747=0,-INT(J1746-1),J1746)</f>
      </c>
    </row>
    <row r="1748" spans="9:10" ht="12.75">
      <c r="I1748" s="320">
        <f>IF(A1748=A1747,1,0)</f>
        <v>1</v>
      </c>
      <c r="J1748" s="320">
        <f>IF(I1748=0,-INT(J1747-1),J1747)</f>
      </c>
    </row>
    <row r="1749" spans="9:10" ht="12.75">
      <c r="I1749" s="320">
        <f>IF(A1749=A1748,1,0)</f>
        <v>1</v>
      </c>
      <c r="J1749" s="320">
        <f>IF(I1749=0,-INT(J1748-1),J1748)</f>
      </c>
    </row>
    <row r="1750" spans="9:10" ht="12.75">
      <c r="I1750" s="320">
        <f>IF(A1750=A1749,1,0)</f>
        <v>1</v>
      </c>
      <c r="J1750" s="320">
        <f>IF(I1750=0,-INT(J1749-1),J1749)</f>
      </c>
    </row>
    <row r="1751" spans="9:10" ht="12.75">
      <c r="I1751" s="320">
        <f>IF(A1751=A1750,1,0)</f>
        <v>1</v>
      </c>
      <c r="J1751" s="320">
        <f>IF(I1751=0,-INT(J1750-1),J1750)</f>
      </c>
    </row>
    <row r="1752" spans="9:10" ht="12.75">
      <c r="I1752" s="320">
        <f>IF(A1752=A1751,1,0)</f>
        <v>1</v>
      </c>
      <c r="J1752" s="320">
        <f>IF(I1752=0,-INT(J1751-1),J1751)</f>
      </c>
    </row>
    <row r="1753" spans="9:10" ht="12.75">
      <c r="I1753" s="320">
        <f>IF(A1753=A1752,1,0)</f>
        <v>1</v>
      </c>
      <c r="J1753" s="320">
        <f>IF(I1753=0,-INT(J1752-1),J1752)</f>
      </c>
    </row>
    <row r="1754" spans="9:10" ht="12.75">
      <c r="I1754" s="320">
        <f>IF(A1754=A1753,1,0)</f>
        <v>1</v>
      </c>
      <c r="J1754" s="320">
        <f>IF(I1754=0,-INT(J1753-1),J1753)</f>
      </c>
    </row>
    <row r="1755" spans="9:10" ht="12.75">
      <c r="I1755" s="320">
        <f>IF(A1755=A1754,1,0)</f>
        <v>1</v>
      </c>
      <c r="J1755" s="320">
        <f>IF(I1755=0,-INT(J1754-1),J1754)</f>
      </c>
    </row>
    <row r="1756" spans="9:10" ht="12.75">
      <c r="I1756" s="320">
        <f>IF(A1756=A1755,1,0)</f>
        <v>1</v>
      </c>
      <c r="J1756" s="320">
        <f>IF(I1756=0,-INT(J1755-1),J1755)</f>
      </c>
    </row>
    <row r="1757" spans="9:10" ht="12.75">
      <c r="I1757" s="320">
        <f>IF(A1757=A1756,1,0)</f>
        <v>1</v>
      </c>
      <c r="J1757" s="320">
        <f>IF(I1757=0,-INT(J1756-1),J1756)</f>
      </c>
    </row>
    <row r="1758" spans="9:10" ht="12.75">
      <c r="I1758" s="320">
        <f>IF(A1758=A1757,1,0)</f>
        <v>1</v>
      </c>
      <c r="J1758" s="320">
        <f>IF(I1758=0,-INT(J1757-1),J1757)</f>
      </c>
    </row>
    <row r="1759" spans="9:10" ht="12.75">
      <c r="I1759" s="320">
        <f>IF(A1759=A1758,1,0)</f>
        <v>1</v>
      </c>
      <c r="J1759" s="320">
        <f>IF(I1759=0,-INT(J1758-1),J1758)</f>
      </c>
    </row>
    <row r="1760" spans="9:10" ht="12.75">
      <c r="I1760" s="320">
        <f>IF(A1760=A1759,1,0)</f>
        <v>1</v>
      </c>
      <c r="J1760" s="320">
        <f>IF(I1760=0,-INT(J1759-1),J1759)</f>
      </c>
    </row>
    <row r="1761" spans="9:10" ht="12.75">
      <c r="I1761" s="320">
        <f>IF(A1761=A1760,1,0)</f>
        <v>1</v>
      </c>
      <c r="J1761" s="320">
        <f>IF(I1761=0,-INT(J1760-1),J1760)</f>
      </c>
    </row>
    <row r="1762" spans="9:10" ht="12.75">
      <c r="I1762" s="320">
        <f>IF(A1762=A1761,1,0)</f>
        <v>1</v>
      </c>
      <c r="J1762" s="320">
        <f>IF(I1762=0,-INT(J1761-1),J1761)</f>
      </c>
    </row>
    <row r="1763" spans="9:10" ht="12.75">
      <c r="I1763" s="320">
        <f>IF(A1763=A1762,1,0)</f>
        <v>1</v>
      </c>
      <c r="J1763" s="320">
        <f>IF(I1763=0,-INT(J1762-1),J1762)</f>
      </c>
    </row>
    <row r="1764" spans="9:10" ht="12.75">
      <c r="I1764" s="320">
        <f>IF(A1764=A1763,1,0)</f>
        <v>1</v>
      </c>
      <c r="J1764" s="320">
        <f>IF(I1764=0,-INT(J1763-1),J1763)</f>
      </c>
    </row>
    <row r="1765" spans="9:10" ht="12.75">
      <c r="I1765" s="320">
        <f>IF(A1765=A1764,1,0)</f>
        <v>1</v>
      </c>
      <c r="J1765" s="320">
        <f>IF(I1765=0,-INT(J1764-1),J1764)</f>
      </c>
    </row>
    <row r="1766" spans="9:10" ht="12.75">
      <c r="I1766" s="320">
        <f>IF(A1766=A1765,1,0)</f>
        <v>1</v>
      </c>
      <c r="J1766" s="320">
        <f>IF(I1766=0,-INT(J1765-1),J1765)</f>
      </c>
    </row>
    <row r="1767" spans="9:10" ht="12.75">
      <c r="I1767" s="320">
        <f>IF(A1767=A1766,1,0)</f>
        <v>1</v>
      </c>
      <c r="J1767" s="320">
        <f>IF(I1767=0,-INT(J1766-1),J1766)</f>
      </c>
    </row>
    <row r="1768" spans="9:10" ht="12.75">
      <c r="I1768" s="320">
        <f>IF(A1768=A1767,1,0)</f>
        <v>1</v>
      </c>
      <c r="J1768" s="320">
        <f>IF(I1768=0,-INT(J1767-1),J1767)</f>
      </c>
    </row>
    <row r="1769" spans="9:10" ht="12.75">
      <c r="I1769" s="320">
        <f>IF(A1769=A1768,1,0)</f>
        <v>1</v>
      </c>
      <c r="J1769" s="320">
        <f>IF(I1769=0,-INT(J1768-1),J1768)</f>
      </c>
    </row>
    <row r="1770" spans="9:10" ht="12.75">
      <c r="I1770" s="320">
        <f>IF(A1770=A1769,1,0)</f>
        <v>1</v>
      </c>
      <c r="J1770" s="320">
        <f>IF(I1770=0,-INT(J1769-1),J1769)</f>
      </c>
    </row>
    <row r="1771" spans="9:10" ht="12.75">
      <c r="I1771" s="320">
        <f>IF(A1771=A1770,1,0)</f>
        <v>1</v>
      </c>
      <c r="J1771" s="320">
        <f>IF(I1771=0,-INT(J1770-1),J1770)</f>
      </c>
    </row>
    <row r="1772" spans="9:10" ht="12.75">
      <c r="I1772" s="320">
        <f>IF(A1772=A1771,1,0)</f>
        <v>1</v>
      </c>
      <c r="J1772" s="320">
        <f>IF(I1772=0,-INT(J1771-1),J1771)</f>
      </c>
    </row>
    <row r="1773" spans="9:10" ht="12.75">
      <c r="I1773" s="320">
        <f>IF(A1773=A1772,1,0)</f>
        <v>1</v>
      </c>
      <c r="J1773" s="320">
        <f>IF(I1773=0,-INT(J1772-1),J1772)</f>
      </c>
    </row>
    <row r="1774" spans="9:10" ht="12.75">
      <c r="I1774" s="320">
        <f>IF(A1774=A1773,1,0)</f>
        <v>1</v>
      </c>
      <c r="J1774" s="320">
        <f>IF(I1774=0,-INT(J1773-1),J1773)</f>
      </c>
    </row>
    <row r="1775" spans="9:10" ht="12.75">
      <c r="I1775" s="320">
        <f>IF(A1775=A1774,1,0)</f>
        <v>1</v>
      </c>
      <c r="J1775" s="320">
        <f>IF(I1775=0,-INT(J1774-1),J1774)</f>
      </c>
    </row>
    <row r="1776" spans="9:10" ht="12.75">
      <c r="I1776" s="320">
        <f>IF(A1776=A1775,1,0)</f>
        <v>1</v>
      </c>
      <c r="J1776" s="320">
        <f>IF(I1776=0,-INT(J1775-1),J1775)</f>
      </c>
    </row>
    <row r="1777" spans="9:10" ht="12.75">
      <c r="I1777" s="320">
        <f>IF(A1777=A1776,1,0)</f>
        <v>1</v>
      </c>
      <c r="J1777" s="320">
        <f>IF(I1777=0,-INT(J1776-1),J1776)</f>
      </c>
    </row>
    <row r="1778" spans="9:10" ht="12.75">
      <c r="I1778" s="320">
        <f>IF(A1778=A1777,1,0)</f>
        <v>1</v>
      </c>
      <c r="J1778" s="320">
        <f>IF(I1778=0,-INT(J1777-1),J1777)</f>
      </c>
    </row>
    <row r="1779" spans="9:10" ht="12.75">
      <c r="I1779" s="320">
        <f>IF(A1779=A1778,1,0)</f>
        <v>1</v>
      </c>
      <c r="J1779" s="320">
        <f>IF(I1779=0,-INT(J1778-1),J1778)</f>
      </c>
    </row>
    <row r="1780" spans="9:10" ht="12.75">
      <c r="I1780" s="320">
        <f>IF(A1780=A1779,1,0)</f>
        <v>1</v>
      </c>
      <c r="J1780" s="320">
        <f>IF(I1780=0,-INT(J1779-1),J1779)</f>
      </c>
    </row>
    <row r="1781" spans="9:10" ht="12.75">
      <c r="I1781" s="320">
        <f>IF(A1781=A1780,1,0)</f>
        <v>1</v>
      </c>
      <c r="J1781" s="320">
        <f>IF(I1781=0,-INT(J1780-1),J1780)</f>
      </c>
    </row>
    <row r="1782" spans="9:10" ht="12.75">
      <c r="I1782" s="320">
        <f>IF(A1782=A1781,1,0)</f>
        <v>1</v>
      </c>
      <c r="J1782" s="320">
        <f>IF(I1782=0,-INT(J1781-1),J1781)</f>
      </c>
    </row>
    <row r="1783" spans="9:10" ht="12.75">
      <c r="I1783" s="320">
        <f>IF(A1783=A1782,1,0)</f>
        <v>1</v>
      </c>
      <c r="J1783" s="320">
        <f>IF(I1783=0,-INT(J1782-1),J1782)</f>
      </c>
    </row>
    <row r="1784" spans="9:10" ht="12.75">
      <c r="I1784" s="320">
        <f>IF(A1784=A1783,1,0)</f>
        <v>1</v>
      </c>
      <c r="J1784" s="320">
        <f>IF(I1784=0,-INT(J1783-1),J1783)</f>
      </c>
    </row>
    <row r="1785" spans="9:10" ht="12.75">
      <c r="I1785" s="320">
        <f>IF(A1785=A1784,1,0)</f>
        <v>1</v>
      </c>
      <c r="J1785" s="320">
        <f>IF(I1785=0,-INT(J1784-1),J1784)</f>
      </c>
    </row>
    <row r="1786" spans="9:10" ht="12.75">
      <c r="I1786" s="320">
        <f>IF(A1786=A1785,1,0)</f>
        <v>1</v>
      </c>
      <c r="J1786" s="320">
        <f>IF(I1786=0,-INT(J1785-1),J1785)</f>
      </c>
    </row>
    <row r="1787" spans="9:10" ht="12.75">
      <c r="I1787" s="320">
        <f>IF(A1787=A1786,1,0)</f>
        <v>1</v>
      </c>
      <c r="J1787" s="320">
        <f>IF(I1787=0,-INT(J1786-1),J1786)</f>
      </c>
    </row>
    <row r="1788" spans="9:10" ht="12.75">
      <c r="I1788" s="320">
        <f>IF(A1788=A1787,1,0)</f>
        <v>1</v>
      </c>
      <c r="J1788" s="320">
        <f>IF(I1788=0,-INT(J1787-1),J1787)</f>
      </c>
    </row>
    <row r="1789" spans="9:10" ht="12.75">
      <c r="I1789" s="320">
        <f>IF(A1789=A1788,1,0)</f>
        <v>1</v>
      </c>
      <c r="J1789" s="320">
        <f>IF(I1789=0,-INT(J1788-1),J1788)</f>
      </c>
    </row>
    <row r="1790" spans="9:10" ht="12.75">
      <c r="I1790" s="320">
        <f>IF(A1790=A1789,1,0)</f>
        <v>1</v>
      </c>
      <c r="J1790" s="320">
        <f>IF(I1790=0,-INT(J1789-1),J1789)</f>
      </c>
    </row>
    <row r="1791" spans="9:10" ht="12.75">
      <c r="I1791" s="320">
        <f>IF(A1791=A1790,1,0)</f>
        <v>1</v>
      </c>
      <c r="J1791" s="320">
        <f>IF(I1791=0,-INT(J1790-1),J1790)</f>
      </c>
    </row>
    <row r="1792" spans="9:10" ht="12.75">
      <c r="I1792" s="320">
        <f>IF(A1792=A1791,1,0)</f>
        <v>1</v>
      </c>
      <c r="J1792" s="320">
        <f>IF(I1792=0,-INT(J1791-1),J1791)</f>
      </c>
    </row>
    <row r="1793" spans="9:10" ht="12.75">
      <c r="I1793" s="320">
        <f>IF(A1793=A1792,1,0)</f>
        <v>1</v>
      </c>
      <c r="J1793" s="320">
        <f>IF(I1793=0,-INT(J1792-1),J1792)</f>
      </c>
    </row>
    <row r="1794" spans="9:10" ht="12.75">
      <c r="I1794" s="320">
        <f>IF(A1794=A1793,1,0)</f>
        <v>1</v>
      </c>
      <c r="J1794" s="320">
        <f>IF(I1794=0,-INT(J1793-1),J1793)</f>
      </c>
    </row>
    <row r="1795" spans="9:10" ht="12.75">
      <c r="I1795" s="320">
        <f>IF(A1795=A1794,1,0)</f>
        <v>1</v>
      </c>
      <c r="J1795" s="320">
        <f>IF(I1795=0,-INT(J1794-1),J1794)</f>
      </c>
    </row>
    <row r="1796" spans="9:10" ht="12.75">
      <c r="I1796" s="320">
        <f>IF(A1796=A1795,1,0)</f>
        <v>1</v>
      </c>
      <c r="J1796" s="320">
        <f>IF(I1796=0,-INT(J1795-1),J1795)</f>
      </c>
    </row>
    <row r="1797" spans="9:10" ht="12.75">
      <c r="I1797" s="320">
        <f>IF(A1797=A1796,1,0)</f>
        <v>1</v>
      </c>
      <c r="J1797" s="320">
        <f>IF(I1797=0,-INT(J1796-1),J1796)</f>
      </c>
    </row>
    <row r="1798" spans="9:10" ht="12.75">
      <c r="I1798" s="320">
        <f>IF(A1798=A1797,1,0)</f>
        <v>1</v>
      </c>
      <c r="J1798" s="320">
        <f>IF(I1798=0,-INT(J1797-1),J1797)</f>
      </c>
    </row>
    <row r="1799" spans="9:10" ht="12.75">
      <c r="I1799" s="320">
        <f>IF(A1799=A1798,1,0)</f>
        <v>1</v>
      </c>
      <c r="J1799" s="320">
        <f>IF(I1799=0,-INT(J1798-1),J1798)</f>
      </c>
    </row>
    <row r="1800" spans="9:10" ht="12.75">
      <c r="I1800" s="320">
        <f>IF(A1800=A1799,1,0)</f>
        <v>1</v>
      </c>
      <c r="J1800" s="320">
        <f>IF(I1800=0,-INT(J1799-1),J1799)</f>
      </c>
    </row>
    <row r="1801" spans="9:10" ht="12.75">
      <c r="I1801" s="320">
        <f>IF(A1801=A1800,1,0)</f>
        <v>1</v>
      </c>
      <c r="J1801" s="320">
        <f>IF(I1801=0,-INT(J1800-1),J1800)</f>
      </c>
    </row>
    <row r="1802" spans="9:10" ht="12.75">
      <c r="I1802" s="320">
        <f>IF(A1802=A1801,1,0)</f>
        <v>1</v>
      </c>
      <c r="J1802" s="320">
        <f>IF(I1802=0,-INT(J1801-1),J1801)</f>
      </c>
    </row>
    <row r="1803" spans="9:10" ht="12.75">
      <c r="I1803" s="320">
        <f>IF(A1803=A1802,1,0)</f>
        <v>1</v>
      </c>
      <c r="J1803" s="320">
        <f>IF(I1803=0,-INT(J1802-1),J1802)</f>
      </c>
    </row>
    <row r="1804" spans="9:10" ht="12.75">
      <c r="I1804" s="320">
        <f>IF(A1804=A1803,1,0)</f>
        <v>1</v>
      </c>
      <c r="J1804" s="320">
        <f>IF(I1804=0,-INT(J1803-1),J1803)</f>
      </c>
    </row>
    <row r="1805" spans="9:10" ht="12.75">
      <c r="I1805" s="320">
        <f>IF(A1805=A1804,1,0)</f>
        <v>1</v>
      </c>
      <c r="J1805" s="320">
        <f>IF(I1805=0,-INT(J1804-1),J1804)</f>
      </c>
    </row>
    <row r="1806" spans="9:10" ht="12.75">
      <c r="I1806" s="320">
        <f>IF(A1806=A1805,1,0)</f>
        <v>1</v>
      </c>
      <c r="J1806" s="320">
        <f>IF(I1806=0,-INT(J1805-1),J1805)</f>
      </c>
    </row>
    <row r="1807" spans="9:10" ht="12.75">
      <c r="I1807" s="320">
        <f>IF(A1807=A1806,1,0)</f>
        <v>1</v>
      </c>
      <c r="J1807" s="320">
        <f>IF(I1807=0,-INT(J1806-1),J1806)</f>
      </c>
    </row>
    <row r="1808" spans="9:10" ht="12.75">
      <c r="I1808" s="320">
        <f>IF(A1808=A1807,1,0)</f>
        <v>1</v>
      </c>
      <c r="J1808" s="320">
        <f>IF(I1808=0,-INT(J1807-1),J1807)</f>
      </c>
    </row>
    <row r="1809" spans="9:10" ht="12.75">
      <c r="I1809" s="320">
        <f>IF(A1809=A1808,1,0)</f>
        <v>1</v>
      </c>
      <c r="J1809" s="320">
        <f>IF(I1809=0,-INT(J1808-1),J1808)</f>
      </c>
    </row>
    <row r="1810" spans="9:10" ht="12.75">
      <c r="I1810" s="320">
        <f>IF(A1810=A1809,1,0)</f>
        <v>1</v>
      </c>
      <c r="J1810" s="320">
        <f>IF(I1810=0,-INT(J1809-1),J1809)</f>
      </c>
    </row>
    <row r="1811" spans="9:10" ht="12.75">
      <c r="I1811" s="320">
        <f>IF(A1811=A1810,1,0)</f>
        <v>1</v>
      </c>
      <c r="J1811" s="320">
        <f>IF(I1811=0,-INT(J1810-1),J1810)</f>
      </c>
    </row>
    <row r="1812" spans="9:10" ht="12.75">
      <c r="I1812" s="320">
        <f>IF(A1812=A1811,1,0)</f>
        <v>1</v>
      </c>
      <c r="J1812" s="320">
        <f>IF(I1812=0,-INT(J1811-1),J1811)</f>
      </c>
    </row>
    <row r="1813" spans="9:10" ht="12.75">
      <c r="I1813" s="320">
        <f>IF(A1813=A1812,1,0)</f>
        <v>1</v>
      </c>
      <c r="J1813" s="320">
        <f>IF(I1813=0,-INT(J1812-1),J1812)</f>
      </c>
    </row>
    <row r="1814" spans="9:10" ht="12.75">
      <c r="I1814" s="320">
        <f>IF(A1814=A1813,1,0)</f>
        <v>1</v>
      </c>
      <c r="J1814" s="320">
        <f>IF(I1814=0,-INT(J1813-1),J1813)</f>
      </c>
    </row>
    <row r="1815" spans="9:10" ht="12.75">
      <c r="I1815" s="320">
        <f>IF(A1815=A1814,1,0)</f>
        <v>1</v>
      </c>
      <c r="J1815" s="320">
        <f>IF(I1815=0,-INT(J1814-1),J1814)</f>
      </c>
    </row>
    <row r="1816" spans="9:10" ht="12.75">
      <c r="I1816" s="320">
        <f>IF(A1816=A1815,1,0)</f>
        <v>1</v>
      </c>
      <c r="J1816" s="320">
        <f>IF(I1816=0,-INT(J1815-1),J1815)</f>
      </c>
    </row>
    <row r="1817" spans="9:10" ht="12.75">
      <c r="I1817" s="320">
        <f>IF(A1817=A1816,1,0)</f>
        <v>1</v>
      </c>
      <c r="J1817" s="320">
        <f>IF(I1817=0,-INT(J1816-1),J1816)</f>
      </c>
    </row>
    <row r="1818" spans="9:10" ht="12.75">
      <c r="I1818" s="320">
        <f>IF(A1818=A1817,1,0)</f>
        <v>1</v>
      </c>
      <c r="J1818" s="320">
        <f>IF(I1818=0,-INT(J1817-1),J1817)</f>
      </c>
    </row>
    <row r="1819" spans="9:10" ht="12.75">
      <c r="I1819" s="320">
        <f>IF(A1819=A1818,1,0)</f>
        <v>1</v>
      </c>
      <c r="J1819" s="320">
        <f>IF(I1819=0,-INT(J1818-1),J1818)</f>
      </c>
    </row>
    <row r="1820" spans="9:10" ht="12.75">
      <c r="I1820" s="320">
        <f>IF(A1820=A1819,1,0)</f>
        <v>1</v>
      </c>
      <c r="J1820" s="320">
        <f>IF(I1820=0,-INT(J1819-1),J1819)</f>
      </c>
    </row>
    <row r="1821" spans="9:10" ht="12.75">
      <c r="I1821" s="320">
        <f>IF(A1821=A1820,1,0)</f>
        <v>1</v>
      </c>
      <c r="J1821" s="320">
        <f>IF(I1821=0,-INT(J1820-1),J1820)</f>
      </c>
    </row>
    <row r="1822" spans="9:10" ht="12.75">
      <c r="I1822" s="320">
        <f>IF(A1822=A1821,1,0)</f>
        <v>1</v>
      </c>
      <c r="J1822" s="320">
        <f>IF(I1822=0,-INT(J1821-1),J1821)</f>
      </c>
    </row>
    <row r="1823" spans="9:10" ht="12.75">
      <c r="I1823" s="320">
        <f>IF(A1823=A1822,1,0)</f>
        <v>1</v>
      </c>
      <c r="J1823" s="320">
        <f>IF(I1823=0,-INT(J1822-1),J1822)</f>
      </c>
    </row>
    <row r="1824" spans="9:10" ht="12.75">
      <c r="I1824" s="320">
        <f>IF(A1824=A1823,1,0)</f>
        <v>1</v>
      </c>
      <c r="J1824" s="320">
        <f>IF(I1824=0,-INT(J1823-1),J1823)</f>
      </c>
    </row>
    <row r="1825" spans="9:10" ht="12.75">
      <c r="I1825" s="320">
        <f>IF(A1825=A1824,1,0)</f>
        <v>1</v>
      </c>
      <c r="J1825" s="320">
        <f>IF(I1825=0,-INT(J1824-1),J1824)</f>
      </c>
    </row>
    <row r="1826" spans="9:10" ht="12.75">
      <c r="I1826" s="320">
        <f>IF(A1826=A1825,1,0)</f>
        <v>1</v>
      </c>
      <c r="J1826" s="320">
        <f>IF(I1826=0,-INT(J1825-1),J1825)</f>
      </c>
    </row>
    <row r="1827" spans="9:10" ht="12.75">
      <c r="I1827" s="320">
        <f>IF(A1827=A1826,1,0)</f>
        <v>1</v>
      </c>
      <c r="J1827" s="320">
        <f>IF(I1827=0,-INT(J1826-1),J1826)</f>
      </c>
    </row>
    <row r="1828" spans="9:10" ht="12.75">
      <c r="I1828" s="320">
        <f>IF(A1828=A1827,1,0)</f>
        <v>1</v>
      </c>
      <c r="J1828" s="320">
        <f>IF(I1828=0,-INT(J1827-1),J1827)</f>
      </c>
    </row>
    <row r="1829" spans="9:10" ht="12.75">
      <c r="I1829" s="320">
        <f>IF(A1829=A1828,1,0)</f>
        <v>1</v>
      </c>
      <c r="J1829" s="320">
        <f>IF(I1829=0,-INT(J1828-1),J1828)</f>
      </c>
    </row>
    <row r="1830" spans="9:10" ht="12.75">
      <c r="I1830" s="320">
        <f>IF(A1830=A1829,1,0)</f>
        <v>1</v>
      </c>
      <c r="J1830" s="320">
        <f>IF(I1830=0,-INT(J1829-1),J1829)</f>
      </c>
    </row>
    <row r="1831" spans="9:10" ht="12.75">
      <c r="I1831" s="320">
        <f>IF(A1831=A1830,1,0)</f>
        <v>1</v>
      </c>
      <c r="J1831" s="320">
        <f>IF(I1831=0,-INT(J1830-1),J1830)</f>
      </c>
    </row>
    <row r="1832" spans="9:10" ht="12.75">
      <c r="I1832" s="320">
        <f>IF(A1832=A1831,1,0)</f>
        <v>1</v>
      </c>
      <c r="J1832" s="320">
        <f>IF(I1832=0,-INT(J1831-1),J1831)</f>
      </c>
    </row>
    <row r="1833" spans="9:10" ht="12.75">
      <c r="I1833" s="320">
        <f>IF(A1833=A1832,1,0)</f>
        <v>1</v>
      </c>
      <c r="J1833" s="320">
        <f>IF(I1833=0,-INT(J1832-1),J1832)</f>
      </c>
    </row>
    <row r="1834" spans="9:10" ht="12.75">
      <c r="I1834" s="320">
        <f>IF(A1834=A1833,1,0)</f>
        <v>1</v>
      </c>
      <c r="J1834" s="320">
        <f>IF(I1834=0,-INT(J1833-1),J1833)</f>
      </c>
    </row>
    <row r="1835" spans="9:10" ht="12.75">
      <c r="I1835" s="320">
        <f>IF(A1835=A1834,1,0)</f>
        <v>1</v>
      </c>
      <c r="J1835" s="320">
        <f>IF(I1835=0,-INT(J1834-1),J1834)</f>
      </c>
    </row>
    <row r="1836" spans="9:10" ht="12.75">
      <c r="I1836" s="320">
        <f>IF(A1836=A1835,1,0)</f>
        <v>1</v>
      </c>
      <c r="J1836" s="320">
        <f>IF(I1836=0,-INT(J1835-1),J1835)</f>
      </c>
    </row>
    <row r="1837" spans="9:10" ht="12.75">
      <c r="I1837" s="320">
        <f>IF(A1837=A1836,1,0)</f>
        <v>1</v>
      </c>
      <c r="J1837" s="320">
        <f>IF(I1837=0,-INT(J1836-1),J1836)</f>
      </c>
    </row>
    <row r="1838" spans="9:10" ht="12.75">
      <c r="I1838" s="320">
        <f>IF(A1838=A1837,1,0)</f>
        <v>1</v>
      </c>
      <c r="J1838" s="320">
        <f>IF(I1838=0,-INT(J1837-1),J1837)</f>
      </c>
    </row>
    <row r="1839" spans="9:10" ht="12.75">
      <c r="I1839" s="320">
        <f>IF(A1839=A1838,1,0)</f>
        <v>1</v>
      </c>
      <c r="J1839" s="320">
        <f>IF(I1839=0,-INT(J1838-1),J1838)</f>
      </c>
    </row>
    <row r="1840" spans="9:10" ht="12.75">
      <c r="I1840" s="320">
        <f>IF(A1840=A1839,1,0)</f>
        <v>1</v>
      </c>
      <c r="J1840" s="320">
        <f>IF(I1840=0,-INT(J1839-1),J1839)</f>
      </c>
    </row>
    <row r="1841" spans="9:10" ht="12.75">
      <c r="I1841" s="320">
        <f>IF(A1841=A1840,1,0)</f>
        <v>1</v>
      </c>
      <c r="J1841" s="320">
        <f>IF(I1841=0,-INT(J1840-1),J1840)</f>
      </c>
    </row>
    <row r="1842" spans="9:10" ht="12.75">
      <c r="I1842" s="320">
        <f>IF(A1842=A1841,1,0)</f>
        <v>1</v>
      </c>
      <c r="J1842" s="320">
        <f>IF(I1842=0,-INT(J1841-1),J1841)</f>
      </c>
    </row>
    <row r="1843" spans="9:10" ht="12.75">
      <c r="I1843" s="320">
        <f>IF(A1843=A1842,1,0)</f>
        <v>1</v>
      </c>
      <c r="J1843" s="320">
        <f>IF(I1843=0,-INT(J1842-1),J1842)</f>
      </c>
    </row>
    <row r="1844" spans="9:10" ht="12.75">
      <c r="I1844" s="320">
        <f>IF(A1844=A1843,1,0)</f>
        <v>1</v>
      </c>
      <c r="J1844" s="320">
        <f>IF(I1844=0,-INT(J1843-1),J1843)</f>
      </c>
    </row>
    <row r="1845" spans="9:10" ht="12.75">
      <c r="I1845" s="320">
        <f>IF(A1845=A1844,1,0)</f>
        <v>1</v>
      </c>
      <c r="J1845" s="320">
        <f>IF(I1845=0,-INT(J1844-1),J1844)</f>
      </c>
    </row>
    <row r="1846" spans="9:10" ht="12.75">
      <c r="I1846" s="320">
        <f>IF(A1846=A1845,1,0)</f>
        <v>1</v>
      </c>
      <c r="J1846" s="320">
        <f>IF(I1846=0,-INT(J1845-1),J1845)</f>
      </c>
    </row>
    <row r="1847" spans="9:10" ht="12.75">
      <c r="I1847" s="320">
        <f>IF(A1847=A1846,1,0)</f>
        <v>1</v>
      </c>
      <c r="J1847" s="320">
        <f>IF(I1847=0,-INT(J1846-1),J1846)</f>
      </c>
    </row>
    <row r="1848" spans="9:10" ht="12.75">
      <c r="I1848" s="320">
        <f>IF(A1848=A1847,1,0)</f>
        <v>1</v>
      </c>
      <c r="J1848" s="320">
        <f>IF(I1848=0,-INT(J1847-1),J1847)</f>
      </c>
    </row>
    <row r="1849" spans="9:10" ht="12.75">
      <c r="I1849" s="320">
        <f>IF(A1849=A1848,1,0)</f>
        <v>1</v>
      </c>
      <c r="J1849" s="320">
        <f>IF(I1849=0,-INT(J1848-1),J1848)</f>
      </c>
    </row>
    <row r="1850" spans="9:10" ht="12.75">
      <c r="I1850" s="320">
        <f>IF(A1850=A1849,1,0)</f>
        <v>1</v>
      </c>
      <c r="J1850" s="320">
        <f>IF(I1850=0,-INT(J1849-1),J1849)</f>
      </c>
    </row>
    <row r="1851" spans="9:10" ht="12.75">
      <c r="I1851" s="320">
        <f>IF(A1851=A1850,1,0)</f>
        <v>1</v>
      </c>
      <c r="J1851" s="320">
        <f>IF(I1851=0,-INT(J1850-1),J1850)</f>
      </c>
    </row>
    <row r="1852" spans="9:10" ht="12.75">
      <c r="I1852" s="320">
        <f>IF(A1852=A1851,1,0)</f>
        <v>1</v>
      </c>
      <c r="J1852" s="320">
        <f>IF(I1852=0,-INT(J1851-1),J1851)</f>
      </c>
    </row>
    <row r="1853" spans="9:10" ht="12.75">
      <c r="I1853" s="320">
        <f>IF(A1853=A1852,1,0)</f>
        <v>1</v>
      </c>
      <c r="J1853" s="320">
        <f>IF(I1853=0,-INT(J1852-1),J1852)</f>
      </c>
    </row>
    <row r="1854" spans="9:10" ht="12.75">
      <c r="I1854" s="320">
        <f>IF(A1854=A1853,1,0)</f>
        <v>1</v>
      </c>
      <c r="J1854" s="320">
        <f>IF(I1854=0,-INT(J1853-1),J1853)</f>
      </c>
    </row>
    <row r="1855" spans="9:10" ht="12.75">
      <c r="I1855" s="320">
        <f>IF(A1855=A1854,1,0)</f>
        <v>1</v>
      </c>
      <c r="J1855" s="320">
        <f>IF(I1855=0,-INT(J1854-1),J1854)</f>
      </c>
    </row>
    <row r="1856" spans="9:10" ht="12.75">
      <c r="I1856" s="320">
        <f>IF(A1856=A1855,1,0)</f>
        <v>1</v>
      </c>
      <c r="J1856" s="320">
        <f>IF(I1856=0,-INT(J1855-1),J1855)</f>
      </c>
    </row>
    <row r="1857" spans="9:10" ht="12.75">
      <c r="I1857" s="320">
        <f>IF(A1857=A1856,1,0)</f>
        <v>1</v>
      </c>
      <c r="J1857" s="320">
        <f>IF(I1857=0,-INT(J1856-1),J1856)</f>
      </c>
    </row>
    <row r="1858" spans="9:10" ht="12.75">
      <c r="I1858" s="320">
        <f>IF(A1858=A1857,1,0)</f>
        <v>1</v>
      </c>
      <c r="J1858" s="320">
        <f>IF(I1858=0,-INT(J1857-1),J1857)</f>
      </c>
    </row>
    <row r="1859" spans="9:10" ht="12.75">
      <c r="I1859" s="320">
        <f>IF(A1859=A1858,1,0)</f>
        <v>1</v>
      </c>
      <c r="J1859" s="320">
        <f>IF(I1859=0,-INT(J1858-1),J1858)</f>
      </c>
    </row>
    <row r="1860" spans="9:10" ht="12.75">
      <c r="I1860" s="320">
        <f>IF(A1860=A1859,1,0)</f>
        <v>1</v>
      </c>
      <c r="J1860" s="320">
        <f>IF(I1860=0,-INT(J1859-1),J1859)</f>
      </c>
    </row>
    <row r="1861" spans="9:10" ht="12.75">
      <c r="I1861" s="320">
        <f>IF(A1861=A1860,1,0)</f>
        <v>1</v>
      </c>
      <c r="J1861" s="320">
        <f>IF(I1861=0,-INT(J1860-1),J1860)</f>
      </c>
    </row>
    <row r="1862" spans="9:10" ht="12.75">
      <c r="I1862" s="320">
        <f>IF(A1862=A1861,1,0)</f>
        <v>1</v>
      </c>
      <c r="J1862" s="320">
        <f>IF(I1862=0,-INT(J1861-1),J1861)</f>
      </c>
    </row>
    <row r="1863" spans="9:10" ht="12.75">
      <c r="I1863" s="320">
        <f>IF(A1863=A1862,1,0)</f>
        <v>1</v>
      </c>
      <c r="J1863" s="320">
        <f>IF(I1863=0,-INT(J1862-1),J1862)</f>
      </c>
    </row>
    <row r="1864" spans="9:10" ht="12.75">
      <c r="I1864" s="320">
        <f>IF(A1864=A1863,1,0)</f>
        <v>1</v>
      </c>
      <c r="J1864" s="320">
        <f>IF(I1864=0,-INT(J1863-1),J1863)</f>
      </c>
    </row>
    <row r="1865" spans="9:10" ht="12.75">
      <c r="I1865" s="320">
        <f>IF(A1865=A1864,1,0)</f>
        <v>1</v>
      </c>
      <c r="J1865" s="320">
        <f>IF(I1865=0,-INT(J1864-1),J1864)</f>
      </c>
    </row>
    <row r="1866" spans="9:10" ht="12.75">
      <c r="I1866" s="320">
        <f>IF(A1866=A1865,1,0)</f>
        <v>1</v>
      </c>
      <c r="J1866" s="320">
        <f>IF(I1866=0,-INT(J1865-1),J1865)</f>
      </c>
    </row>
    <row r="1867" spans="9:10" ht="12.75">
      <c r="I1867" s="320">
        <f>IF(A1867=A1866,1,0)</f>
        <v>1</v>
      </c>
      <c r="J1867" s="320">
        <f>IF(I1867=0,-INT(J1866-1),J1866)</f>
      </c>
    </row>
    <row r="1868" spans="9:10" ht="12.75">
      <c r="I1868" s="320">
        <f>IF(A1868=A1867,1,0)</f>
        <v>1</v>
      </c>
      <c r="J1868" s="320">
        <f>IF(I1868=0,-INT(J1867-1),J1867)</f>
      </c>
    </row>
    <row r="1869" spans="9:10" ht="12.75">
      <c r="I1869" s="320">
        <f>IF(A1869=A1868,1,0)</f>
        <v>1</v>
      </c>
      <c r="J1869" s="320">
        <f>IF(I1869=0,-INT(J1868-1),J1868)</f>
      </c>
    </row>
    <row r="1870" spans="9:10" ht="12.75">
      <c r="I1870" s="320">
        <f>IF(A1870=A1869,1,0)</f>
        <v>1</v>
      </c>
      <c r="J1870" s="320">
        <f>IF(I1870=0,-INT(J1869-1),J1869)</f>
      </c>
    </row>
    <row r="1871" spans="9:10" ht="12.75">
      <c r="I1871" s="320">
        <f>IF(A1871=A1870,1,0)</f>
        <v>1</v>
      </c>
      <c r="J1871" s="320">
        <f>IF(I1871=0,-INT(J1870-1),J1870)</f>
      </c>
    </row>
    <row r="1872" spans="9:10" ht="12.75">
      <c r="I1872" s="320">
        <f>IF(A1872=A1871,1,0)</f>
        <v>1</v>
      </c>
      <c r="J1872" s="320">
        <f>IF(I1872=0,-INT(J1871-1),J1871)</f>
      </c>
    </row>
    <row r="1873" spans="9:10" ht="12.75">
      <c r="I1873" s="320">
        <f>IF(A1873=A1872,1,0)</f>
        <v>1</v>
      </c>
      <c r="J1873" s="320">
        <f>IF(I1873=0,-INT(J1872-1),J1872)</f>
      </c>
    </row>
    <row r="1874" spans="9:10" ht="12.75">
      <c r="I1874" s="320">
        <f>IF(A1874=A1873,1,0)</f>
        <v>1</v>
      </c>
      <c r="J1874" s="320">
        <f>IF(I1874=0,-INT(J1873-1),J1873)</f>
      </c>
    </row>
    <row r="1875" spans="9:10" ht="12.75">
      <c r="I1875" s="320">
        <f>IF(A1875=A1874,1,0)</f>
        <v>1</v>
      </c>
      <c r="J1875" s="320">
        <f>IF(I1875=0,-INT(J1874-1),J1874)</f>
      </c>
    </row>
    <row r="1876" spans="9:10" ht="12.75">
      <c r="I1876" s="320">
        <f>IF(A1876=A1875,1,0)</f>
        <v>1</v>
      </c>
      <c r="J1876" s="320">
        <f>IF(I1876=0,-INT(J1875-1),J1875)</f>
      </c>
    </row>
    <row r="1877" spans="9:10" ht="12.75">
      <c r="I1877" s="320">
        <f>IF(A1877=A1876,1,0)</f>
        <v>1</v>
      </c>
      <c r="J1877" s="320">
        <f>IF(I1877=0,-INT(J1876-1),J1876)</f>
      </c>
    </row>
    <row r="1878" spans="9:10" ht="12.75">
      <c r="I1878" s="320">
        <f>IF(A1878=A1877,1,0)</f>
        <v>1</v>
      </c>
      <c r="J1878" s="320">
        <f>IF(I1878=0,-INT(J1877-1),J1877)</f>
      </c>
    </row>
    <row r="1879" spans="9:10" ht="12.75">
      <c r="I1879" s="320">
        <f>IF(A1879=A1878,1,0)</f>
        <v>1</v>
      </c>
      <c r="J1879" s="320">
        <f>IF(I1879=0,-INT(J1878-1),J1878)</f>
      </c>
    </row>
    <row r="1880" spans="9:10" ht="12.75">
      <c r="I1880" s="320">
        <f>IF(A1880=A1879,1,0)</f>
        <v>1</v>
      </c>
      <c r="J1880" s="320">
        <f>IF(I1880=0,-INT(J1879-1),J1879)</f>
      </c>
    </row>
    <row r="1881" spans="9:10" ht="12.75">
      <c r="I1881" s="320">
        <f>IF(A1881=A1880,1,0)</f>
        <v>1</v>
      </c>
      <c r="J1881" s="320">
        <f>IF(I1881=0,-INT(J1880-1),J1880)</f>
      </c>
    </row>
    <row r="1882" spans="9:10" ht="12.75">
      <c r="I1882" s="320">
        <f>IF(A1882=A1881,1,0)</f>
        <v>1</v>
      </c>
      <c r="J1882" s="320">
        <f>IF(I1882=0,-INT(J1881-1),J1881)</f>
      </c>
    </row>
    <row r="1883" spans="9:10" ht="12.75">
      <c r="I1883" s="320">
        <f>IF(A1883=A1882,1,0)</f>
        <v>1</v>
      </c>
      <c r="J1883" s="320">
        <f>IF(I1883=0,-INT(J1882-1),J1882)</f>
      </c>
    </row>
    <row r="1884" spans="9:10" ht="12.75">
      <c r="I1884" s="320">
        <f>IF(A1884=A1883,1,0)</f>
        <v>1</v>
      </c>
      <c r="J1884" s="320">
        <f>IF(I1884=0,-INT(J1883-1),J1883)</f>
      </c>
    </row>
    <row r="1885" spans="9:10" ht="12.75">
      <c r="I1885" s="320">
        <f>IF(A1885=A1884,1,0)</f>
        <v>1</v>
      </c>
      <c r="J1885" s="320">
        <f>IF(I1885=0,-INT(J1884-1),J1884)</f>
      </c>
    </row>
    <row r="1886" spans="9:10" ht="12.75">
      <c r="I1886" s="320">
        <f>IF(A1886=A1885,1,0)</f>
        <v>1</v>
      </c>
      <c r="J1886" s="320">
        <f>IF(I1886=0,-INT(J1885-1),J1885)</f>
      </c>
    </row>
    <row r="1887" spans="9:10" ht="12.75">
      <c r="I1887" s="320">
        <f>IF(A1887=A1886,1,0)</f>
        <v>1</v>
      </c>
      <c r="J1887" s="320">
        <f>IF(I1887=0,-INT(J1886-1),J1886)</f>
      </c>
    </row>
    <row r="1888" spans="9:10" ht="12.75">
      <c r="I1888" s="320">
        <f>IF(A1888=A1887,1,0)</f>
        <v>1</v>
      </c>
      <c r="J1888" s="320">
        <f>IF(I1888=0,-INT(J1887-1),J1887)</f>
      </c>
    </row>
    <row r="1889" spans="9:10" ht="12.75">
      <c r="I1889" s="320">
        <f>IF(A1889=A1888,1,0)</f>
        <v>1</v>
      </c>
      <c r="J1889" s="320">
        <f>IF(I1889=0,-INT(J1888-1),J1888)</f>
      </c>
    </row>
    <row r="1890" spans="9:10" ht="12.75">
      <c r="I1890" s="320">
        <f>IF(A1890=A1889,1,0)</f>
        <v>1</v>
      </c>
      <c r="J1890" s="320">
        <f>IF(I1890=0,-INT(J1889-1),J1889)</f>
      </c>
    </row>
    <row r="1891" spans="9:10" ht="12.75">
      <c r="I1891" s="320">
        <f>IF(A1891=A1890,1,0)</f>
        <v>1</v>
      </c>
      <c r="J1891" s="320">
        <f>IF(I1891=0,-INT(J1890-1),J1890)</f>
      </c>
    </row>
    <row r="1892" spans="9:10" ht="12.75">
      <c r="I1892" s="320">
        <f>IF(A1892=A1891,1,0)</f>
        <v>1</v>
      </c>
      <c r="J1892" s="320">
        <f>IF(I1892=0,-INT(J1891-1),J1891)</f>
      </c>
    </row>
    <row r="1893" spans="9:10" ht="12.75">
      <c r="I1893" s="320">
        <f>IF(A1893=A1892,1,0)</f>
        <v>1</v>
      </c>
      <c r="J1893" s="320">
        <f>IF(I1893=0,-INT(J1892-1),J1892)</f>
      </c>
    </row>
    <row r="1894" spans="9:10" ht="12.75">
      <c r="I1894" s="320">
        <f>IF(A1894=A1893,1,0)</f>
        <v>1</v>
      </c>
      <c r="J1894" s="320">
        <f>IF(I1894=0,-INT(J1893-1),J1893)</f>
      </c>
    </row>
    <row r="1895" spans="9:10" ht="12.75">
      <c r="I1895" s="320">
        <f>IF(A1895=A1894,1,0)</f>
        <v>1</v>
      </c>
      <c r="J1895" s="320">
        <f>IF(I1895=0,-INT(J1894-1),J1894)</f>
      </c>
    </row>
    <row r="1896" spans="9:10" ht="12.75">
      <c r="I1896" s="320">
        <f>IF(A1896=A1895,1,0)</f>
        <v>1</v>
      </c>
      <c r="J1896" s="320">
        <f>IF(I1896=0,-INT(J1895-1),J1895)</f>
      </c>
    </row>
    <row r="1897" spans="9:10" ht="12.75">
      <c r="I1897" s="320">
        <f>IF(A1897=A1896,1,0)</f>
        <v>1</v>
      </c>
      <c r="J1897" s="320">
        <f>IF(I1897=0,-INT(J1896-1),J1896)</f>
      </c>
    </row>
    <row r="1898" spans="9:10" ht="12.75">
      <c r="I1898" s="320">
        <f>IF(A1898=A1897,1,0)</f>
        <v>1</v>
      </c>
      <c r="J1898" s="320">
        <f>IF(I1898=0,-INT(J1897-1),J1897)</f>
      </c>
    </row>
    <row r="1899" spans="9:10" ht="12.75">
      <c r="I1899" s="320">
        <f>IF(A1899=A1898,1,0)</f>
        <v>1</v>
      </c>
      <c r="J1899" s="320">
        <f>IF(I1899=0,-INT(J1898-1),J1898)</f>
      </c>
    </row>
    <row r="1900" spans="9:10" ht="12.75">
      <c r="I1900" s="320">
        <f>IF(A1900=A1899,1,0)</f>
        <v>1</v>
      </c>
      <c r="J1900" s="320">
        <f>IF(I1900=0,-INT(J1899-1),J1899)</f>
      </c>
    </row>
    <row r="1901" spans="9:10" ht="12.75">
      <c r="I1901" s="320">
        <f>IF(A1901=A1900,1,0)</f>
        <v>1</v>
      </c>
      <c r="J1901" s="320">
        <f>IF(I1901=0,-INT(J1900-1),J1900)</f>
      </c>
    </row>
    <row r="1902" spans="9:10" ht="12.75">
      <c r="I1902" s="320">
        <f>IF(A1902=A1901,1,0)</f>
        <v>1</v>
      </c>
      <c r="J1902" s="320">
        <f>IF(I1902=0,-INT(J1901-1),J1901)</f>
      </c>
    </row>
    <row r="1903" spans="9:10" ht="12.75">
      <c r="I1903" s="320">
        <f>IF(A1903=A1902,1,0)</f>
        <v>1</v>
      </c>
      <c r="J1903" s="320">
        <f>IF(I1903=0,-INT(J1902-1),J1902)</f>
      </c>
    </row>
    <row r="1904" spans="9:10" ht="12.75">
      <c r="I1904" s="320">
        <f>IF(A1904=A1903,1,0)</f>
        <v>1</v>
      </c>
      <c r="J1904" s="320">
        <f>IF(I1904=0,-INT(J1903-1),J1903)</f>
      </c>
    </row>
    <row r="1905" spans="9:10" ht="12.75">
      <c r="I1905" s="320">
        <f>IF(A1905=A1904,1,0)</f>
        <v>1</v>
      </c>
      <c r="J1905" s="320">
        <f>IF(I1905=0,-INT(J1904-1),J1904)</f>
      </c>
    </row>
    <row r="1906" spans="9:10" ht="12.75">
      <c r="I1906" s="320">
        <f>IF(A1906=A1905,1,0)</f>
        <v>1</v>
      </c>
      <c r="J1906" s="320">
        <f>IF(I1906=0,-INT(J1905-1),J1905)</f>
      </c>
    </row>
    <row r="1907" spans="9:10" ht="12.75">
      <c r="I1907" s="320">
        <f>IF(A1907=A1906,1,0)</f>
        <v>1</v>
      </c>
      <c r="J1907" s="320">
        <f>IF(I1907=0,-INT(J1906-1),J1906)</f>
      </c>
    </row>
    <row r="1908" spans="9:10" ht="12.75">
      <c r="I1908" s="320">
        <f>IF(A1908=A1907,1,0)</f>
        <v>1</v>
      </c>
      <c r="J1908" s="320">
        <f>IF(I1908=0,-INT(J1907-1),J1907)</f>
      </c>
    </row>
    <row r="1909" spans="9:10" ht="12.75">
      <c r="I1909" s="320">
        <f>IF(A1909=A1908,1,0)</f>
        <v>1</v>
      </c>
      <c r="J1909" s="320">
        <f>IF(I1909=0,-INT(J1908-1),J1908)</f>
      </c>
    </row>
    <row r="1910" spans="9:10" ht="12.75">
      <c r="I1910" s="320">
        <f>IF(A1910=A1909,1,0)</f>
        <v>1</v>
      </c>
      <c r="J1910" s="320">
        <f>IF(I1910=0,-INT(J1909-1),J1909)</f>
      </c>
    </row>
    <row r="1911" spans="9:10" ht="12.75">
      <c r="I1911" s="320">
        <f>IF(A1911=A1910,1,0)</f>
        <v>1</v>
      </c>
      <c r="J1911" s="320">
        <f>IF(I1911=0,-INT(J1910-1),J1910)</f>
      </c>
    </row>
    <row r="1912" spans="9:10" ht="12.75">
      <c r="I1912" s="320">
        <f>IF(A1912=A1911,1,0)</f>
        <v>1</v>
      </c>
      <c r="J1912" s="320">
        <f>IF(I1912=0,-INT(J1911-1),J1911)</f>
      </c>
    </row>
    <row r="1913" spans="9:10" ht="12.75">
      <c r="I1913" s="320">
        <f>IF(A1913=A1912,1,0)</f>
        <v>1</v>
      </c>
      <c r="J1913" s="320">
        <f>IF(I1913=0,-INT(J1912-1),J1912)</f>
      </c>
    </row>
    <row r="1914" spans="9:10" ht="12.75">
      <c r="I1914" s="320">
        <f>IF(A1914=A1913,1,0)</f>
        <v>1</v>
      </c>
      <c r="J1914" s="320">
        <f>IF(I1914=0,-INT(J1913-1),J1913)</f>
      </c>
    </row>
    <row r="1915" spans="9:10" ht="12.75">
      <c r="I1915" s="320">
        <f>IF(A1915=A1914,1,0)</f>
        <v>1</v>
      </c>
      <c r="J1915" s="320">
        <f>IF(I1915=0,-INT(J1914-1),J1914)</f>
      </c>
    </row>
    <row r="1916" spans="9:10" ht="12.75">
      <c r="I1916" s="320">
        <f>IF(A1916=A1915,1,0)</f>
        <v>1</v>
      </c>
      <c r="J1916" s="320">
        <f>IF(I1916=0,-INT(J1915-1),J1915)</f>
      </c>
    </row>
    <row r="1917" spans="9:10" ht="12.75">
      <c r="I1917" s="320">
        <f>IF(A1917=A1916,1,0)</f>
        <v>1</v>
      </c>
      <c r="J1917" s="320">
        <f>IF(I1917=0,-INT(J1916-1),J1916)</f>
      </c>
    </row>
    <row r="1918" spans="9:10" ht="12.75">
      <c r="I1918" s="320">
        <f>IF(A1918=A1917,1,0)</f>
        <v>1</v>
      </c>
      <c r="J1918" s="320">
        <f>IF(I1918=0,-INT(J1917-1),J1917)</f>
      </c>
    </row>
    <row r="1919" spans="9:10" ht="12.75">
      <c r="I1919" s="320">
        <f>IF(A1919=A1918,1,0)</f>
        <v>1</v>
      </c>
      <c r="J1919" s="320">
        <f>IF(I1919=0,-INT(J1918-1),J1918)</f>
      </c>
    </row>
    <row r="1920" spans="9:10" ht="12.75">
      <c r="I1920" s="320">
        <f>IF(A1920=A1919,1,0)</f>
        <v>1</v>
      </c>
      <c r="J1920" s="320">
        <f>IF(I1920=0,-INT(J1919-1),J1919)</f>
      </c>
    </row>
    <row r="1921" spans="9:10" ht="12.75">
      <c r="I1921" s="320">
        <f>IF(A1921=A1920,1,0)</f>
        <v>1</v>
      </c>
      <c r="J1921" s="320">
        <f>IF(I1921=0,-INT(J1920-1),J1920)</f>
      </c>
    </row>
    <row r="1922" spans="9:10" ht="12.75">
      <c r="I1922" s="320">
        <f>IF(A1922=A1921,1,0)</f>
        <v>1</v>
      </c>
      <c r="J1922" s="320">
        <f>IF(I1922=0,-INT(J1921-1),J1921)</f>
      </c>
    </row>
    <row r="1923" spans="9:10" ht="12.75">
      <c r="I1923" s="320">
        <f>IF(A1923=A1922,1,0)</f>
        <v>1</v>
      </c>
      <c r="J1923" s="320">
        <f>IF(I1923=0,-INT(J1922-1),J1922)</f>
      </c>
    </row>
    <row r="1924" spans="9:10" ht="12.75">
      <c r="I1924" s="320">
        <f>IF(A1924=A1923,1,0)</f>
        <v>1</v>
      </c>
      <c r="J1924" s="320">
        <f>IF(I1924=0,-INT(J1923-1),J1923)</f>
      </c>
    </row>
    <row r="1925" spans="9:10" ht="12.75">
      <c r="I1925" s="320">
        <f>IF(A1925=A1924,1,0)</f>
        <v>1</v>
      </c>
      <c r="J1925" s="320">
        <f>IF(I1925=0,-INT(J1924-1),J1924)</f>
      </c>
    </row>
    <row r="1926" spans="9:10" ht="12.75">
      <c r="I1926" s="320">
        <f>IF(A1926=A1925,1,0)</f>
        <v>1</v>
      </c>
      <c r="J1926" s="320">
        <f>IF(I1926=0,-INT(J1925-1),J1925)</f>
      </c>
    </row>
    <row r="1927" spans="9:10" ht="12.75">
      <c r="I1927" s="320">
        <f>IF(A1927=A1926,1,0)</f>
        <v>1</v>
      </c>
      <c r="J1927" s="320">
        <f>IF(I1927=0,-INT(J1926-1),J1926)</f>
      </c>
    </row>
    <row r="1928" spans="9:10" ht="12.75">
      <c r="I1928" s="320">
        <f>IF(A1928=A1927,1,0)</f>
        <v>1</v>
      </c>
      <c r="J1928" s="320">
        <f>IF(I1928=0,-INT(J1927-1),J1927)</f>
      </c>
    </row>
    <row r="1929" spans="9:10" ht="12.75">
      <c r="I1929" s="320">
        <f>IF(A1929=A1928,1,0)</f>
        <v>1</v>
      </c>
      <c r="J1929" s="320">
        <f>IF(I1929=0,-INT(J1928-1),J1928)</f>
      </c>
    </row>
    <row r="1930" spans="9:10" ht="12.75">
      <c r="I1930" s="320">
        <f>IF(A1930=A1929,1,0)</f>
        <v>1</v>
      </c>
      <c r="J1930" s="320">
        <f>IF(I1930=0,-INT(J1929-1),J1929)</f>
      </c>
    </row>
    <row r="1931" spans="9:10" ht="12.75">
      <c r="I1931" s="320">
        <f>IF(A1931=A1930,1,0)</f>
        <v>1</v>
      </c>
      <c r="J1931" s="320">
        <f>IF(I1931=0,-INT(J1930-1),J1930)</f>
      </c>
    </row>
    <row r="1932" spans="9:10" ht="12.75">
      <c r="I1932" s="320">
        <f>IF(A1932=A1931,1,0)</f>
        <v>1</v>
      </c>
      <c r="J1932" s="320">
        <f>IF(I1932=0,-INT(J1931-1),J1931)</f>
      </c>
    </row>
    <row r="1933" spans="9:10" ht="12.75">
      <c r="I1933" s="320">
        <f>IF(A1933=A1932,1,0)</f>
        <v>1</v>
      </c>
      <c r="J1933" s="320">
        <f>IF(I1933=0,-INT(J1932-1),J1932)</f>
      </c>
    </row>
    <row r="1934" spans="9:10" ht="12.75">
      <c r="I1934" s="320">
        <f>IF(A1934=A1933,1,0)</f>
        <v>1</v>
      </c>
      <c r="J1934" s="320">
        <f>IF(I1934=0,-INT(J1933-1),J1933)</f>
      </c>
    </row>
    <row r="1935" spans="9:10" ht="12.75">
      <c r="I1935" s="320">
        <f>IF(A1935=A1934,1,0)</f>
        <v>1</v>
      </c>
      <c r="J1935" s="320">
        <f>IF(I1935=0,-INT(J1934-1),J1934)</f>
      </c>
    </row>
    <row r="1936" spans="9:10" ht="12.75">
      <c r="I1936" s="320">
        <f>IF(A1936=A1935,1,0)</f>
        <v>1</v>
      </c>
      <c r="J1936" s="320">
        <f>IF(I1936=0,-INT(J1935-1),J1935)</f>
      </c>
    </row>
    <row r="1937" spans="9:10" ht="12.75">
      <c r="I1937" s="320">
        <f>IF(A1937=A1936,1,0)</f>
        <v>1</v>
      </c>
      <c r="J1937" s="320">
        <f>IF(I1937=0,-INT(J1936-1),J1936)</f>
      </c>
    </row>
    <row r="1938" spans="9:10" ht="12.75">
      <c r="I1938" s="320">
        <f>IF(A1938=A1937,1,0)</f>
        <v>1</v>
      </c>
      <c r="J1938" s="320">
        <f>IF(I1938=0,-INT(J1937-1),J1937)</f>
      </c>
    </row>
    <row r="1939" spans="9:10" ht="12.75">
      <c r="I1939" s="320">
        <f>IF(A1939=A1938,1,0)</f>
        <v>1</v>
      </c>
      <c r="J1939" s="320">
        <f>IF(I1939=0,-INT(J1938-1),J1938)</f>
      </c>
    </row>
    <row r="1940" spans="9:10" ht="12.75">
      <c r="I1940" s="320">
        <f>IF(A1940=A1939,1,0)</f>
        <v>1</v>
      </c>
      <c r="J1940" s="320">
        <f>IF(I1940=0,-INT(J1939-1),J1939)</f>
      </c>
    </row>
    <row r="1941" spans="9:10" ht="12.75">
      <c r="I1941" s="320">
        <f>IF(A1941=A1940,1,0)</f>
        <v>1</v>
      </c>
      <c r="J1941" s="320">
        <f>IF(I1941=0,-INT(J1940-1),J1940)</f>
      </c>
    </row>
    <row r="1942" spans="9:10" ht="12.75">
      <c r="I1942" s="320">
        <f>IF(A1942=A1941,1,0)</f>
        <v>1</v>
      </c>
      <c r="J1942" s="320">
        <f>IF(I1942=0,-INT(J1941-1),J1941)</f>
      </c>
    </row>
    <row r="1943" spans="9:10" ht="12.75">
      <c r="I1943" s="320">
        <f>IF(A1943=A1942,1,0)</f>
        <v>1</v>
      </c>
      <c r="J1943" s="320">
        <f>IF(I1943=0,-INT(J1942-1),J1942)</f>
      </c>
    </row>
    <row r="1944" spans="9:10" ht="12.75">
      <c r="I1944" s="320">
        <f>IF(A1944=A1943,1,0)</f>
        <v>1</v>
      </c>
      <c r="J1944" s="320">
        <f>IF(I1944=0,-INT(J1943-1),J1943)</f>
      </c>
    </row>
    <row r="1945" spans="9:10" ht="12.75">
      <c r="I1945" s="320">
        <f>IF(A1945=A1944,1,0)</f>
        <v>1</v>
      </c>
      <c r="J1945" s="320">
        <f>IF(I1945=0,-INT(J1944-1),J1944)</f>
      </c>
    </row>
    <row r="1946" spans="9:10" ht="12.75">
      <c r="I1946" s="320">
        <f>IF(A1946=A1945,1,0)</f>
        <v>1</v>
      </c>
      <c r="J1946" s="320">
        <f>IF(I1946=0,-INT(J1945-1),J1945)</f>
      </c>
    </row>
    <row r="1947" spans="9:10" ht="12.75">
      <c r="I1947" s="320">
        <f>IF(A1947=A1946,1,0)</f>
        <v>1</v>
      </c>
      <c r="J1947" s="320">
        <f>IF(I1947=0,-INT(J1946-1),J1946)</f>
      </c>
    </row>
    <row r="1948" spans="9:10" ht="12.75">
      <c r="I1948" s="320">
        <f>IF(A1948=A1947,1,0)</f>
        <v>1</v>
      </c>
      <c r="J1948" s="320">
        <f>IF(I1948=0,-INT(J1947-1),J1947)</f>
      </c>
    </row>
    <row r="1949" spans="9:10" ht="12.75">
      <c r="I1949" s="320">
        <f>IF(A1949=A1948,1,0)</f>
        <v>1</v>
      </c>
      <c r="J1949" s="320">
        <f>IF(I1949=0,-INT(J1948-1),J1948)</f>
      </c>
    </row>
    <row r="1950" spans="9:10" ht="12.75">
      <c r="I1950" s="320">
        <f>IF(A1950=A1949,1,0)</f>
        <v>1</v>
      </c>
      <c r="J1950" s="320">
        <f>IF(I1950=0,-INT(J1949-1),J1949)</f>
      </c>
    </row>
    <row r="1951" spans="9:10" ht="12.75">
      <c r="I1951" s="320">
        <f>IF(A1951=A1950,1,0)</f>
        <v>1</v>
      </c>
      <c r="J1951" s="320">
        <f>IF(I1951=0,-INT(J1950-1),J1950)</f>
      </c>
    </row>
    <row r="1952" spans="9:10" ht="12.75">
      <c r="I1952" s="320">
        <f>IF(A1952=A1951,1,0)</f>
        <v>1</v>
      </c>
      <c r="J1952" s="320">
        <f>IF(I1952=0,-INT(J1951-1),J1951)</f>
      </c>
    </row>
    <row r="1953" spans="9:10" ht="12.75">
      <c r="I1953" s="320">
        <f>IF(A1953=A1952,1,0)</f>
        <v>1</v>
      </c>
      <c r="J1953" s="320">
        <f>IF(I1953=0,-INT(J1952-1),J1952)</f>
      </c>
    </row>
    <row r="1954" spans="9:10" ht="12.75">
      <c r="I1954" s="320">
        <f>IF(A1954=A1953,1,0)</f>
        <v>1</v>
      </c>
      <c r="J1954" s="320">
        <f>IF(I1954=0,-INT(J1953-1),J1953)</f>
      </c>
    </row>
    <row r="1955" spans="9:10" ht="12.75">
      <c r="I1955" s="320">
        <f>IF(A1955=A1954,1,0)</f>
        <v>1</v>
      </c>
      <c r="J1955" s="320">
        <f>IF(I1955=0,-INT(J1954-1),J1954)</f>
      </c>
    </row>
    <row r="1956" spans="9:10" ht="12.75">
      <c r="I1956" s="320">
        <f>IF(A1956=A1955,1,0)</f>
        <v>1</v>
      </c>
      <c r="J1956" s="320">
        <f>IF(I1956=0,-INT(J1955-1),J1955)</f>
      </c>
    </row>
    <row r="1957" spans="9:10" ht="12.75">
      <c r="I1957" s="320">
        <f>IF(A1957=A1956,1,0)</f>
        <v>1</v>
      </c>
      <c r="J1957" s="320">
        <f>IF(I1957=0,-INT(J1956-1),J1956)</f>
      </c>
    </row>
    <row r="1958" spans="9:10" ht="12.75">
      <c r="I1958" s="320">
        <f>IF(A1958=A1957,1,0)</f>
        <v>1</v>
      </c>
      <c r="J1958" s="320">
        <f>IF(I1958=0,-INT(J1957-1),J1957)</f>
      </c>
    </row>
    <row r="1959" spans="9:10" ht="12.75">
      <c r="I1959" s="320">
        <f>IF(A1959=A1958,1,0)</f>
        <v>1</v>
      </c>
      <c r="J1959" s="320">
        <f>IF(I1959=0,-INT(J1958-1),J1958)</f>
      </c>
    </row>
    <row r="1960" spans="9:10" ht="12.75">
      <c r="I1960" s="320">
        <f>IF(A1960=A1959,1,0)</f>
        <v>1</v>
      </c>
      <c r="J1960" s="320">
        <f>IF(I1960=0,-INT(J1959-1),J1959)</f>
      </c>
    </row>
    <row r="1961" spans="9:10" ht="12.75">
      <c r="I1961" s="320">
        <f>IF(A1961=A1960,1,0)</f>
        <v>1</v>
      </c>
      <c r="J1961" s="320">
        <f>IF(I1961=0,-INT(J1960-1),J1960)</f>
      </c>
    </row>
    <row r="1962" spans="9:10" ht="12.75">
      <c r="I1962" s="320">
        <f>IF(A1962=A1961,1,0)</f>
        <v>1</v>
      </c>
      <c r="J1962" s="320">
        <f>IF(I1962=0,-INT(J1961-1),J1961)</f>
      </c>
    </row>
    <row r="1963" spans="9:10" ht="12.75">
      <c r="I1963" s="320">
        <f>IF(A1963=A1962,1,0)</f>
        <v>1</v>
      </c>
      <c r="J1963" s="320">
        <f>IF(I1963=0,-INT(J1962-1),J1962)</f>
      </c>
    </row>
    <row r="1964" spans="9:10" ht="12.75">
      <c r="I1964" s="320">
        <f>IF(A1964=A1963,1,0)</f>
        <v>1</v>
      </c>
      <c r="J1964" s="320">
        <f>IF(I1964=0,-INT(J1963-1),J1963)</f>
      </c>
    </row>
    <row r="1965" spans="9:10" ht="12.75">
      <c r="I1965" s="320">
        <f>IF(A1965=A1964,1,0)</f>
        <v>1</v>
      </c>
      <c r="J1965" s="320">
        <f>IF(I1965=0,-INT(J1964-1),J1964)</f>
      </c>
    </row>
    <row r="1966" spans="9:10" ht="12.75">
      <c r="I1966" s="320">
        <f>IF(A1966=A1965,1,0)</f>
        <v>1</v>
      </c>
      <c r="J1966" s="320">
        <f>IF(I1966=0,-INT(J1965-1),J1965)</f>
      </c>
    </row>
    <row r="1967" spans="9:10" ht="12.75">
      <c r="I1967" s="320">
        <f>IF(A1967=A1966,1,0)</f>
        <v>1</v>
      </c>
      <c r="J1967" s="320">
        <f>IF(I1967=0,-INT(J1966-1),J1966)</f>
      </c>
    </row>
    <row r="1968" spans="9:10" ht="12.75">
      <c r="I1968" s="320">
        <f>IF(A1968=A1967,1,0)</f>
        <v>1</v>
      </c>
      <c r="J1968" s="320">
        <f>IF(I1968=0,-INT(J1967-1),J1967)</f>
      </c>
    </row>
    <row r="1969" spans="9:10" ht="12.75">
      <c r="I1969" s="320">
        <f>IF(A1969=A1968,1,0)</f>
        <v>1</v>
      </c>
      <c r="J1969" s="320">
        <f>IF(I1969=0,-INT(J1968-1),J1968)</f>
      </c>
    </row>
    <row r="1970" spans="9:10" ht="12.75">
      <c r="I1970" s="320">
        <f>IF(A1970=A1969,1,0)</f>
        <v>1</v>
      </c>
      <c r="J1970" s="320">
        <f>IF(I1970=0,-INT(J1969-1),J1969)</f>
      </c>
    </row>
    <row r="1971" spans="9:10" ht="12.75">
      <c r="I1971" s="320">
        <f>IF(A1971=A1970,1,0)</f>
        <v>1</v>
      </c>
      <c r="J1971" s="320">
        <f>IF(I1971=0,-INT(J1970-1),J1970)</f>
      </c>
    </row>
    <row r="1972" spans="9:10" ht="12.75">
      <c r="I1972" s="320">
        <f>IF(A1972=A1971,1,0)</f>
        <v>1</v>
      </c>
      <c r="J1972" s="320">
        <f>IF(I1972=0,-INT(J1971-1),J1971)</f>
      </c>
    </row>
    <row r="1973" spans="9:10" ht="12.75">
      <c r="I1973" s="320">
        <f>IF(A1973=A1972,1,0)</f>
        <v>1</v>
      </c>
      <c r="J1973" s="320">
        <f>IF(I1973=0,-INT(J1972-1),J1972)</f>
      </c>
    </row>
    <row r="1974" spans="9:10" ht="12.75">
      <c r="I1974" s="320">
        <f>IF(A1974=A1973,1,0)</f>
        <v>1</v>
      </c>
      <c r="J1974" s="320">
        <f>IF(I1974=0,-INT(J1973-1),J1973)</f>
      </c>
    </row>
    <row r="1975" spans="9:10" ht="12.75">
      <c r="I1975" s="320">
        <f>IF(A1975=A1974,1,0)</f>
        <v>1</v>
      </c>
      <c r="J1975" s="320">
        <f>IF(I1975=0,-INT(J1974-1),J1974)</f>
      </c>
    </row>
    <row r="1976" spans="9:10" ht="12.75">
      <c r="I1976" s="320">
        <f>IF(A1976=A1975,1,0)</f>
        <v>1</v>
      </c>
      <c r="J1976" s="320">
        <f>IF(I1976=0,-INT(J1975-1),J1975)</f>
      </c>
    </row>
    <row r="1977" spans="9:10" ht="12.75">
      <c r="I1977" s="320">
        <f>IF(A1977=A1976,1,0)</f>
        <v>1</v>
      </c>
      <c r="J1977" s="320">
        <f>IF(I1977=0,-INT(J1976-1),J1976)</f>
      </c>
    </row>
    <row r="1978" spans="9:10" ht="12.75">
      <c r="I1978" s="320">
        <f>IF(A1978=A1977,1,0)</f>
        <v>1</v>
      </c>
      <c r="J1978" s="320">
        <f>IF(I1978=0,-INT(J1977-1),J1977)</f>
      </c>
    </row>
    <row r="1979" spans="9:10" ht="12.75">
      <c r="I1979" s="320">
        <f>IF(A1979=A1978,1,0)</f>
        <v>1</v>
      </c>
      <c r="J1979" s="320">
        <f>IF(I1979=0,-INT(J1978-1),J1978)</f>
      </c>
    </row>
    <row r="1980" spans="9:10" ht="12.75">
      <c r="I1980" s="320">
        <f>IF(A1980=A1979,1,0)</f>
        <v>1</v>
      </c>
      <c r="J1980" s="320">
        <f>IF(I1980=0,-INT(J1979-1),J1979)</f>
      </c>
    </row>
    <row r="1981" spans="9:10" ht="12.75">
      <c r="I1981" s="320">
        <f>IF(A1981=A1980,1,0)</f>
        <v>1</v>
      </c>
      <c r="J1981" s="320">
        <f>IF(I1981=0,-INT(J1980-1),J1980)</f>
      </c>
    </row>
    <row r="1982" spans="9:10" ht="12.75">
      <c r="I1982" s="320">
        <f>IF(A1982=A1981,1,0)</f>
        <v>1</v>
      </c>
      <c r="J1982" s="320">
        <f>IF(I1982=0,-INT(J1981-1),J1981)</f>
      </c>
    </row>
    <row r="1983" spans="9:10" ht="12.75">
      <c r="I1983" s="320">
        <f>IF(A1983=A1982,1,0)</f>
        <v>1</v>
      </c>
      <c r="J1983" s="320">
        <f>IF(I1983=0,-INT(J1982-1),J1982)</f>
      </c>
    </row>
    <row r="1984" spans="9:10" ht="12.75">
      <c r="I1984" s="320">
        <f>IF(A1984=A1983,1,0)</f>
        <v>1</v>
      </c>
      <c r="J1984" s="320">
        <f>IF(I1984=0,-INT(J1983-1),J1983)</f>
      </c>
    </row>
    <row r="1985" spans="9:10" ht="12.75">
      <c r="I1985" s="320">
        <f>IF(A1985=A1984,1,0)</f>
        <v>1</v>
      </c>
      <c r="J1985" s="320">
        <f>IF(I1985=0,-INT(J1984-1),J1984)</f>
      </c>
    </row>
    <row r="1986" spans="9:10" ht="12.75">
      <c r="I1986" s="320">
        <f>IF(A1986=A1985,1,0)</f>
        <v>1</v>
      </c>
      <c r="J1986" s="320">
        <f>IF(I1986=0,-INT(J1985-1),J1985)</f>
      </c>
    </row>
    <row r="1987" spans="9:10" ht="12.75">
      <c r="I1987" s="320">
        <f>IF(A1987=A1986,1,0)</f>
        <v>1</v>
      </c>
      <c r="J1987" s="320">
        <f>IF(I1987=0,-INT(J1986-1),J1986)</f>
      </c>
    </row>
    <row r="1988" spans="9:10" ht="12.75">
      <c r="I1988" s="320">
        <f>IF(A1988=A1987,1,0)</f>
        <v>1</v>
      </c>
      <c r="J1988" s="320">
        <f>IF(I1988=0,-INT(J1987-1),J1987)</f>
      </c>
    </row>
    <row r="1989" spans="9:10" ht="12.75">
      <c r="I1989" s="320">
        <f>IF(A1989=A1988,1,0)</f>
        <v>1</v>
      </c>
      <c r="J1989" s="320">
        <f>IF(I1989=0,-INT(J1988-1),J1988)</f>
      </c>
    </row>
    <row r="1990" spans="9:10" ht="12.75">
      <c r="I1990" s="320">
        <f>IF(A1990=A1989,1,0)</f>
        <v>1</v>
      </c>
      <c r="J1990" s="320">
        <f>IF(I1990=0,-INT(J1989-1),J1989)</f>
      </c>
    </row>
    <row r="1991" spans="9:10" ht="12.75">
      <c r="I1991" s="320">
        <f>IF(A1991=A1990,1,0)</f>
        <v>1</v>
      </c>
      <c r="J1991" s="320">
        <f>IF(I1991=0,-INT(J1990-1),J1990)</f>
      </c>
    </row>
    <row r="1992" spans="9:10" ht="12.75">
      <c r="I1992" s="320">
        <f>IF(A1992=A1991,1,0)</f>
        <v>1</v>
      </c>
      <c r="J1992" s="320">
        <f>IF(I1992=0,-INT(J1991-1),J1991)</f>
      </c>
    </row>
    <row r="1993" spans="9:10" ht="12.75">
      <c r="I1993" s="320">
        <f>IF(A1993=A1992,1,0)</f>
        <v>1</v>
      </c>
      <c r="J1993" s="320">
        <f>IF(I1993=0,-INT(J1992-1),J1992)</f>
      </c>
    </row>
    <row r="1994" spans="9:10" ht="12.75">
      <c r="I1994" s="320">
        <f>IF(A1994=A1993,1,0)</f>
        <v>1</v>
      </c>
      <c r="J1994" s="320">
        <f>IF(I1994=0,-INT(J1993-1),J1993)</f>
      </c>
    </row>
    <row r="1995" spans="9:10" ht="12.75">
      <c r="I1995" s="320">
        <f>IF(A1995=A1994,1,0)</f>
        <v>1</v>
      </c>
      <c r="J1995" s="320">
        <f>IF(I1995=0,-INT(J1994-1),J1994)</f>
      </c>
    </row>
    <row r="1996" spans="9:10" ht="12.75">
      <c r="I1996" s="320">
        <f>IF(A1996=A1995,1,0)</f>
        <v>1</v>
      </c>
      <c r="J1996" s="320">
        <f>IF(I1996=0,-INT(J1995-1),J1995)</f>
      </c>
    </row>
    <row r="1997" spans="9:10" ht="12.75">
      <c r="I1997" s="320">
        <f>IF(A1997=A1996,1,0)</f>
        <v>1</v>
      </c>
      <c r="J1997" s="320">
        <f>IF(I1997=0,-INT(J1996-1),J1996)</f>
      </c>
    </row>
    <row r="1998" spans="9:10" ht="12.75">
      <c r="I1998" s="320">
        <f>IF(A1998=A1997,1,0)</f>
        <v>1</v>
      </c>
      <c r="J1998" s="320">
        <f>IF(I1998=0,-INT(J1997-1),J1997)</f>
      </c>
    </row>
    <row r="1999" spans="9:10" ht="12.75">
      <c r="I1999" s="320">
        <f>IF(A1999=A1998,1,0)</f>
        <v>1</v>
      </c>
      <c r="J1999" s="320">
        <f>IF(I1999=0,-INT(J1998-1),J1998)</f>
      </c>
    </row>
    <row r="2000" spans="9:10" ht="12.75">
      <c r="I2000" s="320">
        <f>IF(A2000=A1999,1,0)</f>
        <v>1</v>
      </c>
      <c r="J2000" s="320">
        <f>IF(I2000=0,-INT(J1999-1),J1999)</f>
      </c>
    </row>
    <row r="2001" spans="9:10" ht="12.75">
      <c r="I2001" s="320">
        <f>IF(A2001=A2000,1,0)</f>
        <v>1</v>
      </c>
      <c r="J2001" s="320">
        <f>IF(I2001=0,-INT(J2000-1),J2000)</f>
      </c>
    </row>
    <row r="2002" spans="9:10" ht="12.75">
      <c r="I2002" s="320">
        <f>IF(A2002=A2001,1,0)</f>
        <v>1</v>
      </c>
      <c r="J2002" s="320">
        <f>IF(I2002=0,-INT(J2001-1),J2001)</f>
      </c>
    </row>
    <row r="2003" spans="9:10" ht="12.75">
      <c r="I2003" s="320">
        <f>IF(A2003=A2002,1,0)</f>
        <v>1</v>
      </c>
      <c r="J2003" s="320">
        <f>IF(I2003=0,-INT(J2002-1),J2002)</f>
      </c>
    </row>
    <row r="2004" spans="9:10" ht="12.75">
      <c r="I2004" s="320">
        <f>IF(A2004=A2003,1,0)</f>
        <v>1</v>
      </c>
      <c r="J2004" s="320">
        <f>IF(I2004=0,-INT(J2003-1),J2003)</f>
      </c>
    </row>
    <row r="2005" spans="9:10" ht="12.75">
      <c r="I2005" s="320">
        <f>IF(A2005=A2004,1,0)</f>
        <v>1</v>
      </c>
      <c r="J2005" s="320">
        <f>IF(I2005=0,-INT(J2004-1),J2004)</f>
      </c>
    </row>
    <row r="2006" spans="9:10" ht="12.75">
      <c r="I2006" s="320">
        <f>IF(A2006=A2005,1,0)</f>
        <v>1</v>
      </c>
      <c r="J2006" s="320">
        <f>IF(I2006=0,-INT(J2005-1),J2005)</f>
      </c>
    </row>
    <row r="2007" spans="9:10" ht="12.75">
      <c r="I2007" s="320">
        <f>IF(A2007=A2006,1,0)</f>
        <v>1</v>
      </c>
      <c r="J2007" s="320">
        <f>IF(I2007=0,-INT(J2006-1),J2006)</f>
      </c>
    </row>
    <row r="2008" spans="9:10" ht="12.75">
      <c r="I2008" s="320">
        <f>IF(A2008=A2007,1,0)</f>
        <v>1</v>
      </c>
      <c r="J2008" s="320">
        <f>IF(I2008=0,-INT(J2007-1),J2007)</f>
      </c>
    </row>
    <row r="2009" spans="9:10" ht="12.75">
      <c r="I2009" s="320">
        <f>IF(A2009=A2008,1,0)</f>
        <v>1</v>
      </c>
      <c r="J2009" s="320">
        <f>IF(I2009=0,-INT(J2008-1),J2008)</f>
      </c>
    </row>
    <row r="2010" spans="9:10" ht="12.75">
      <c r="I2010" s="320">
        <f>IF(A2010=A2009,1,0)</f>
        <v>1</v>
      </c>
      <c r="J2010" s="320">
        <f>IF(I2010=0,-INT(J2009-1),J2009)</f>
      </c>
    </row>
    <row r="2011" spans="9:10" ht="12.75">
      <c r="I2011" s="320">
        <f>IF(A2011=A2010,1,0)</f>
        <v>1</v>
      </c>
      <c r="J2011" s="320">
        <f>IF(I2011=0,-INT(J2010-1),J2010)</f>
      </c>
    </row>
    <row r="2012" spans="9:10" ht="12.75">
      <c r="I2012" s="320">
        <f>IF(A2012=A2011,1,0)</f>
        <v>1</v>
      </c>
      <c r="J2012" s="320">
        <f>IF(I2012=0,-INT(J2011-1),J2011)</f>
      </c>
    </row>
    <row r="2013" spans="9:10" ht="12.75">
      <c r="I2013" s="320">
        <f>IF(A2013=A2012,1,0)</f>
        <v>1</v>
      </c>
      <c r="J2013" s="320">
        <f>IF(I2013=0,-INT(J2012-1),J2012)</f>
      </c>
    </row>
    <row r="2014" spans="9:10" ht="12.75">
      <c r="I2014" s="320">
        <f>IF(A2014=A2013,1,0)</f>
        <v>1</v>
      </c>
      <c r="J2014" s="320">
        <f>IF(I2014=0,-INT(J2013-1),J2013)</f>
      </c>
    </row>
    <row r="2015" spans="9:10" ht="12.75">
      <c r="I2015" s="320">
        <f>IF(A2015=A2014,1,0)</f>
        <v>1</v>
      </c>
      <c r="J2015" s="320">
        <f>IF(I2015=0,-INT(J2014-1),J2014)</f>
      </c>
    </row>
    <row r="2016" spans="9:10" ht="12.75">
      <c r="I2016" s="320">
        <f>IF(A2016=A2015,1,0)</f>
        <v>1</v>
      </c>
      <c r="J2016" s="320">
        <f>IF(I2016=0,-INT(J2015-1),J2015)</f>
      </c>
    </row>
    <row r="2017" spans="9:10" ht="12.75">
      <c r="I2017" s="320">
        <f>IF(A2017=A2016,1,0)</f>
        <v>1</v>
      </c>
      <c r="J2017" s="320">
        <f>IF(I2017=0,-INT(J2016-1),J2016)</f>
      </c>
    </row>
    <row r="2018" spans="9:10" ht="12.75">
      <c r="I2018" s="320">
        <f>IF(A2018=A2017,1,0)</f>
        <v>1</v>
      </c>
      <c r="J2018" s="320">
        <f>IF(I2018=0,-INT(J2017-1),J2017)</f>
      </c>
    </row>
    <row r="2019" spans="9:10" ht="12.75">
      <c r="I2019" s="320">
        <f>IF(A2019=A2018,1,0)</f>
        <v>1</v>
      </c>
      <c r="J2019" s="320">
        <f>IF(I2019=0,-INT(J2018-1),J2018)</f>
      </c>
    </row>
    <row r="2020" spans="9:10" ht="12.75">
      <c r="I2020" s="320">
        <f>IF(A2020=A2019,1,0)</f>
        <v>1</v>
      </c>
      <c r="J2020" s="320">
        <f>IF(I2020=0,-INT(J2019-1),J2019)</f>
      </c>
    </row>
    <row r="2021" spans="9:10" ht="12.75">
      <c r="I2021" s="320">
        <f>IF(A2021=A2020,1,0)</f>
        <v>1</v>
      </c>
      <c r="J2021" s="320">
        <f>IF(I2021=0,-INT(J2020-1),J2020)</f>
      </c>
    </row>
    <row r="2022" spans="9:10" ht="12.75">
      <c r="I2022" s="320">
        <f>IF(A2022=A2021,1,0)</f>
        <v>1</v>
      </c>
      <c r="J2022" s="320">
        <f>IF(I2022=0,-INT(J2021-1),J2021)</f>
      </c>
    </row>
    <row r="2023" spans="9:10" ht="12.75">
      <c r="I2023" s="320">
        <f>IF(A2023=A2022,1,0)</f>
        <v>1</v>
      </c>
      <c r="J2023" s="320">
        <f>IF(I2023=0,-INT(J2022-1),J2022)</f>
      </c>
    </row>
    <row r="2024" spans="9:10" ht="12.75">
      <c r="I2024" s="320">
        <f>IF(A2024=A2023,1,0)</f>
        <v>1</v>
      </c>
      <c r="J2024" s="320">
        <f>IF(I2024=0,-INT(J2023-1),J2023)</f>
      </c>
    </row>
    <row r="2025" spans="9:10" ht="12.75">
      <c r="I2025" s="320">
        <f>IF(A2025=A2024,1,0)</f>
        <v>1</v>
      </c>
      <c r="J2025" s="320">
        <f>IF(I2025=0,-INT(J2024-1),J2024)</f>
      </c>
    </row>
    <row r="2026" spans="9:10" ht="12.75">
      <c r="I2026" s="320">
        <f>IF(A2026=A2025,1,0)</f>
        <v>1</v>
      </c>
      <c r="J2026" s="320">
        <f>IF(I2026=0,-INT(J2025-1),J2025)</f>
      </c>
    </row>
    <row r="2027" spans="9:10" ht="12.75">
      <c r="I2027" s="320">
        <f>IF(A2027=A2026,1,0)</f>
        <v>1</v>
      </c>
      <c r="J2027" s="320">
        <f>IF(I2027=0,-INT(J2026-1),J2026)</f>
      </c>
    </row>
    <row r="2028" spans="9:10" ht="12.75">
      <c r="I2028" s="320">
        <f>IF(A2028=A2027,1,0)</f>
        <v>1</v>
      </c>
      <c r="J2028" s="320">
        <f>IF(I2028=0,-INT(J2027-1),J2027)</f>
      </c>
    </row>
    <row r="2029" spans="9:10" ht="12.75">
      <c r="I2029" s="320">
        <f>IF(A2029=A2028,1,0)</f>
        <v>1</v>
      </c>
      <c r="J2029" s="320">
        <f>IF(I2029=0,-INT(J2028-1),J2028)</f>
      </c>
    </row>
    <row r="2030" spans="9:10" ht="12.75">
      <c r="I2030" s="320">
        <f>IF(A2030=A2029,1,0)</f>
        <v>1</v>
      </c>
      <c r="J2030" s="320">
        <f>IF(I2030=0,-INT(J2029-1),J2029)</f>
      </c>
    </row>
    <row r="2031" spans="9:10" ht="12.75">
      <c r="I2031" s="320">
        <f>IF(A2031=A2030,1,0)</f>
        <v>1</v>
      </c>
      <c r="J2031" s="320">
        <f>IF(I2031=0,-INT(J2030-1),J2030)</f>
      </c>
    </row>
    <row r="2032" spans="9:10" ht="12.75">
      <c r="I2032" s="320">
        <f>IF(A2032=A2031,1,0)</f>
        <v>1</v>
      </c>
      <c r="J2032" s="320">
        <f>IF(I2032=0,-INT(J2031-1),J2031)</f>
      </c>
    </row>
    <row r="2033" spans="9:10" ht="12.75">
      <c r="I2033" s="320">
        <f>IF(A2033=A2032,1,0)</f>
        <v>1</v>
      </c>
      <c r="J2033" s="320">
        <f>IF(I2033=0,-INT(J2032-1),J2032)</f>
      </c>
    </row>
    <row r="2034" spans="9:10" ht="12.75">
      <c r="I2034" s="320">
        <f>IF(A2034=A2033,1,0)</f>
        <v>1</v>
      </c>
      <c r="J2034" s="320">
        <f>IF(I2034=0,-INT(J2033-1),J2033)</f>
      </c>
    </row>
    <row r="2035" spans="9:10" ht="12.75">
      <c r="I2035" s="320">
        <f>IF(A2035=A2034,1,0)</f>
        <v>1</v>
      </c>
      <c r="J2035" s="320">
        <f>IF(I2035=0,-INT(J2034-1),J2034)</f>
      </c>
    </row>
    <row r="2036" spans="9:10" ht="12.75">
      <c r="I2036" s="320">
        <f>IF(A2036=A2035,1,0)</f>
        <v>1</v>
      </c>
      <c r="J2036" s="320">
        <f>IF(I2036=0,-INT(J2035-1),J2035)</f>
      </c>
    </row>
    <row r="2037" spans="9:10" ht="12.75">
      <c r="I2037" s="320">
        <f>IF(A2037=A2036,1,0)</f>
        <v>1</v>
      </c>
      <c r="J2037" s="320">
        <f>IF(I2037=0,-INT(J2036-1),J2036)</f>
      </c>
    </row>
    <row r="2038" spans="9:10" ht="12.75">
      <c r="I2038" s="320">
        <f>IF(A2038=A2037,1,0)</f>
        <v>1</v>
      </c>
      <c r="J2038" s="320">
        <f>IF(I2038=0,-INT(J2037-1),J2037)</f>
      </c>
    </row>
    <row r="2039" spans="9:10" ht="12.75">
      <c r="I2039" s="320">
        <f>IF(A2039=A2038,1,0)</f>
        <v>1</v>
      </c>
      <c r="J2039" s="320">
        <f>IF(I2039=0,-INT(J2038-1),J2038)</f>
      </c>
    </row>
    <row r="2040" spans="9:10" ht="12.75">
      <c r="I2040" s="320">
        <f>IF(A2040=A2039,1,0)</f>
        <v>1</v>
      </c>
      <c r="J2040" s="320">
        <f>IF(I2040=0,-INT(J2039-1),J2039)</f>
      </c>
    </row>
    <row r="2041" spans="9:10" ht="12.75">
      <c r="I2041" s="320">
        <f>IF(A2041=A2040,1,0)</f>
        <v>1</v>
      </c>
      <c r="J2041" s="320">
        <f>IF(I2041=0,-INT(J2040-1),J2040)</f>
      </c>
    </row>
    <row r="2042" spans="9:10" ht="12.75">
      <c r="I2042" s="320">
        <f>IF(A2042=A2041,1,0)</f>
        <v>1</v>
      </c>
      <c r="J2042" s="320">
        <f>IF(I2042=0,-INT(J2041-1),J2041)</f>
      </c>
    </row>
    <row r="2043" spans="9:10" ht="12.75">
      <c r="I2043" s="320">
        <f>IF(A2043=A2042,1,0)</f>
        <v>1</v>
      </c>
      <c r="J2043" s="320">
        <f>IF(I2043=0,-INT(J2042-1),J2042)</f>
      </c>
    </row>
    <row r="2044" spans="9:10" ht="12.75">
      <c r="I2044" s="320">
        <f>IF(A2044=A2043,1,0)</f>
        <v>1</v>
      </c>
      <c r="J2044" s="320">
        <f>IF(I2044=0,-INT(J2043-1),J2043)</f>
      </c>
    </row>
  </sheetData>
  <conditionalFormatting sqref="A2:E691 A699:A741 A748:A1021 A1023:A1068 A1119:E65536 B698:B802 B804:B853 B855:B1068 C698:E1068 G2:G691 G698:J1068 G1119:H1320 G1425:H1458 G1512:H1513 G1646:H65536 H2:H694 I2:J691 I1120:I65536 J1119:J65536">
    <cfRule type="expression" priority="1" dxfId="0" stopIfTrue="1">
      <formula>$J2=0</formula>
    </cfRule>
    <cfRule type="expression" priority="2" dxfId="1" stopIfTrue="1">
      <formula>$J2&lt;&gt;0</formula>
    </cfRule>
  </conditionalFormatting>
  <conditionalFormatting sqref="F2:F691 F698:F1068 F1119:F65536">
    <cfRule type="expression" priority="3" dxfId="2" stopIfTrue="1">
      <formula>$J2=0</formula>
    </cfRule>
    <cfRule type="expression" priority="4" dxfId="3" stopIfTrue="1">
      <formula>$J2&lt;&gt;0</formula>
    </cfRule>
  </conditionalFormatting>
  <conditionalFormatting sqref="A692:E696 A698 G692:G696 H695:H696 I692:J696">
    <cfRule type="expression" priority="5" dxfId="0" stopIfTrue="1">
      <formula>$J692=0</formula>
    </cfRule>
    <cfRule type="expression" priority="6" dxfId="1" stopIfTrue="1">
      <formula>$J692&lt;&gt;0</formula>
    </cfRule>
  </conditionalFormatting>
  <conditionalFormatting sqref="F692:F696">
    <cfRule type="expression" priority="7" dxfId="2" stopIfTrue="1">
      <formula>$J692=0</formula>
    </cfRule>
    <cfRule type="expression" priority="8" dxfId="3" stopIfTrue="1">
      <formula>$J692&lt;&gt;0</formula>
    </cfRule>
  </conditionalFormatting>
  <conditionalFormatting sqref="A697:E697 G697:J697">
    <cfRule type="expression" priority="9" dxfId="4" stopIfTrue="1">
      <formula>$J697=0</formula>
    </cfRule>
    <cfRule type="expression" priority="10" dxfId="5" stopIfTrue="1">
      <formula>$J697&lt;&gt;0</formula>
    </cfRule>
  </conditionalFormatting>
  <conditionalFormatting sqref="F697">
    <cfRule type="expression" priority="11" dxfId="6" stopIfTrue="1">
      <formula>$J697=0</formula>
    </cfRule>
    <cfRule type="expression" priority="12" dxfId="7" stopIfTrue="1">
      <formula>$J697&lt;&gt;0</formula>
    </cfRule>
  </conditionalFormatting>
  <conditionalFormatting sqref="B803">
    <cfRule type="expression" priority="13" dxfId="4" stopIfTrue="1">
      <formula>$J763=0</formula>
    </cfRule>
    <cfRule type="expression" priority="14" dxfId="5" stopIfTrue="1">
      <formula>$J763&lt;&gt;0</formula>
    </cfRule>
  </conditionalFormatting>
  <conditionalFormatting sqref="B854">
    <cfRule type="expression" priority="15" dxfId="4" stopIfTrue="1">
      <formula>$J854=0</formula>
    </cfRule>
    <cfRule type="expression" priority="16" dxfId="5" stopIfTrue="1">
      <formula>$J854&lt;&gt;0</formula>
    </cfRule>
  </conditionalFormatting>
  <conditionalFormatting sqref="A1022">
    <cfRule type="expression" priority="17" dxfId="0" stopIfTrue="1">
      <formula>$J1022=0</formula>
    </cfRule>
    <cfRule type="expression" priority="18" dxfId="1" stopIfTrue="1">
      <formula>$J1022&lt;&gt;0</formula>
    </cfRule>
  </conditionalFormatting>
  <conditionalFormatting sqref="A1069:E1118 G1069:H1118 I1069:I1119 J1069:J1118">
    <cfRule type="expression" priority="19" dxfId="4" stopIfTrue="1">
      <formula>$J1069=0</formula>
    </cfRule>
    <cfRule type="expression" priority="20" dxfId="5" stopIfTrue="1">
      <formula>$J1069&lt;&gt;0</formula>
    </cfRule>
  </conditionalFormatting>
  <conditionalFormatting sqref="F1069:F1118">
    <cfRule type="expression" priority="21" dxfId="6" stopIfTrue="1">
      <formula>$J1069=0</formula>
    </cfRule>
    <cfRule type="expression" priority="22" dxfId="7" stopIfTrue="1">
      <formula>$J1069&lt;&gt;0</formula>
    </cfRule>
  </conditionalFormatting>
  <conditionalFormatting sqref="G1321:H1424">
    <cfRule type="expression" priority="23" dxfId="0" stopIfTrue="1">
      <formula>$J1217=0</formula>
    </cfRule>
    <cfRule type="expression" priority="24" dxfId="1" stopIfTrue="1">
      <formula>$J1217&lt;&gt;0</formula>
    </cfRule>
  </conditionalFormatting>
  <conditionalFormatting sqref="G1459:H1511">
    <cfRule type="expression" priority="25" dxfId="0" stopIfTrue="1">
      <formula>$J1411=0</formula>
    </cfRule>
    <cfRule type="expression" priority="26" dxfId="1" stopIfTrue="1">
      <formula>$J1411&lt;&gt;0</formula>
    </cfRule>
  </conditionalFormatting>
  <conditionalFormatting sqref="G1514:H1538">
    <cfRule type="expression" priority="27" dxfId="0" stopIfTrue="1">
      <formula>$J1513=0</formula>
    </cfRule>
    <cfRule type="expression" priority="28" dxfId="1" stopIfTrue="1">
      <formula>$J1513&lt;&gt;0</formula>
    </cfRule>
  </conditionalFormatting>
  <conditionalFormatting sqref="G1539:H1568 G1570:H1622">
    <cfRule type="expression" priority="29" dxfId="4" stopIfTrue="1">
      <formula>$J1516=0</formula>
    </cfRule>
    <cfRule type="expression" priority="30" dxfId="5" stopIfTrue="1">
      <formula>$J1516&lt;&gt;0</formula>
    </cfRule>
  </conditionalFormatting>
  <conditionalFormatting sqref="G1623:H1628">
    <cfRule type="expression" priority="31" dxfId="4" stopIfTrue="1">
      <formula>$J1616=0</formula>
    </cfRule>
    <cfRule type="expression" priority="32" dxfId="5" stopIfTrue="1">
      <formula>$J1616&lt;&gt;0</formula>
    </cfRule>
  </conditionalFormatting>
  <conditionalFormatting sqref="G1629:H1645">
    <cfRule type="expression" priority="33" dxfId="4" stopIfTrue="1">
      <formula>$J1627=0</formula>
    </cfRule>
    <cfRule type="expression" priority="34" dxfId="5" stopIfTrue="1">
      <formula>$J1627&lt;&gt;0</formula>
    </cfRule>
  </conditionalFormatting>
  <printOptions/>
  <pageMargins left="0.08958333333333333" right="0.05486111111111111" top="0.1909722222222222" bottom="0.08541666666666667" header="0.5118055555555555" footer="0.5118055555555555"/>
  <pageSetup horizontalDpi="300" verticalDpi="3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347" customWidth="1"/>
    <col min="2" max="2" width="109.57421875" style="348" customWidth="1"/>
    <col min="3" max="3" width="27.7109375" style="348" customWidth="1"/>
    <col min="4" max="4" width="23.7109375" style="348" customWidth="1"/>
    <col min="5" max="16384" width="9.140625" style="348" customWidth="1"/>
  </cols>
  <sheetData>
    <row r="1" spans="1:2" ht="12.75">
      <c r="A1" s="349">
        <v>1</v>
      </c>
      <c r="B1" s="350" t="s">
        <v>5445</v>
      </c>
    </row>
    <row r="2" spans="1:2" ht="12.75">
      <c r="A2" s="349">
        <v>2</v>
      </c>
      <c r="B2" s="350" t="s">
        <v>5446</v>
      </c>
    </row>
    <row r="3" spans="1:2" ht="12.75">
      <c r="A3" s="349">
        <v>3</v>
      </c>
      <c r="B3" s="350" t="s">
        <v>5447</v>
      </c>
    </row>
    <row r="4" spans="1:2" ht="12.75">
      <c r="A4" s="349">
        <v>4</v>
      </c>
      <c r="B4" s="350" t="s">
        <v>39</v>
      </c>
    </row>
    <row r="5" spans="1:2" ht="12.75">
      <c r="A5" s="349">
        <v>5</v>
      </c>
      <c r="B5" s="350" t="s">
        <v>5448</v>
      </c>
    </row>
    <row r="6" spans="1:2" ht="12.75">
      <c r="A6" s="349">
        <v>6</v>
      </c>
      <c r="B6" s="350" t="s">
        <v>5449</v>
      </c>
    </row>
    <row r="7" spans="1:2" ht="12.75">
      <c r="A7" s="349">
        <v>7</v>
      </c>
      <c r="B7" s="350" t="s">
        <v>5450</v>
      </c>
    </row>
    <row r="8" spans="1:2" ht="12.75">
      <c r="A8" s="349">
        <v>8</v>
      </c>
      <c r="B8" s="350" t="s">
        <v>991</v>
      </c>
    </row>
    <row r="9" spans="1:2" ht="12.75">
      <c r="A9" s="349">
        <v>14</v>
      </c>
      <c r="B9" s="350" t="s">
        <v>5451</v>
      </c>
    </row>
    <row r="10" spans="1:2" ht="12.75">
      <c r="A10" s="349">
        <v>17</v>
      </c>
      <c r="B10" s="350" t="s">
        <v>5452</v>
      </c>
    </row>
    <row r="11" spans="1:2" ht="12.75">
      <c r="A11" s="349">
        <v>21</v>
      </c>
      <c r="B11" s="350" t="s">
        <v>5453</v>
      </c>
    </row>
    <row r="12" spans="1:2" ht="12.75">
      <c r="A12" s="349">
        <v>22</v>
      </c>
      <c r="B12" s="350" t="s">
        <v>5454</v>
      </c>
    </row>
    <row r="13" spans="1:2" ht="12.75">
      <c r="A13" s="349">
        <v>23</v>
      </c>
      <c r="B13" s="350" t="s">
        <v>1003</v>
      </c>
    </row>
    <row r="14" spans="1:2" ht="12.75">
      <c r="A14" s="349">
        <v>24</v>
      </c>
      <c r="B14" s="350" t="s">
        <v>5455</v>
      </c>
    </row>
    <row r="15" spans="1:2" ht="12.75">
      <c r="A15" s="349">
        <v>25</v>
      </c>
      <c r="B15" s="350" t="s">
        <v>5456</v>
      </c>
    </row>
    <row r="16" spans="1:2" ht="12.75">
      <c r="A16" s="349">
        <v>26</v>
      </c>
      <c r="B16" s="350" t="s">
        <v>5457</v>
      </c>
    </row>
    <row r="17" spans="1:2" ht="12.75">
      <c r="A17" s="349">
        <v>27</v>
      </c>
      <c r="B17" s="350" t="s">
        <v>5458</v>
      </c>
    </row>
    <row r="18" spans="1:2" ht="12.75">
      <c r="A18" s="349">
        <v>28</v>
      </c>
      <c r="B18" s="350" t="s">
        <v>5459</v>
      </c>
    </row>
  </sheetData>
  <printOptions/>
  <pageMargins left="0.08958333333333333" right="0.05486111111111111" top="0.1909722222222222" bottom="0.08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6" sqref="B6"/>
    </sheetView>
  </sheetViews>
  <sheetFormatPr defaultColWidth="9.140625" defaultRowHeight="12.75"/>
  <cols>
    <col min="1" max="1" width="9.140625" style="347" customWidth="1"/>
    <col min="2" max="2" width="39.421875" style="351" customWidth="1"/>
    <col min="3" max="16384" width="9.140625" style="348" customWidth="1"/>
  </cols>
  <sheetData>
    <row r="1" spans="1:2" ht="12.75">
      <c r="A1" s="349">
        <v>0</v>
      </c>
      <c r="B1" s="352"/>
    </row>
    <row r="2" spans="1:2" ht="12.75">
      <c r="A2" s="349">
        <v>1</v>
      </c>
      <c r="B2" s="352" t="s">
        <v>5460</v>
      </c>
    </row>
    <row r="3" spans="1:2" ht="12.75">
      <c r="A3" s="349">
        <v>2</v>
      </c>
      <c r="B3" s="352" t="s">
        <v>5461</v>
      </c>
    </row>
    <row r="4" spans="1:2" ht="12.75">
      <c r="A4" s="349">
        <v>3</v>
      </c>
      <c r="B4" s="352" t="s">
        <v>5462</v>
      </c>
    </row>
    <row r="5" spans="1:2" ht="12.75">
      <c r="A5" s="349">
        <v>4</v>
      </c>
      <c r="B5" s="352" t="s">
        <v>5463</v>
      </c>
    </row>
    <row r="6" spans="1:2" ht="12.75">
      <c r="A6" s="349">
        <v>5</v>
      </c>
      <c r="B6" s="352" t="s">
        <v>5464</v>
      </c>
    </row>
    <row r="8" ht="12.75">
      <c r="C8" s="353"/>
    </row>
  </sheetData>
  <printOptions/>
  <pageMargins left="0.08958333333333333" right="0.05486111111111111" top="0.1909722222222222" bottom="0.08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ESEMPIO COMPILAZIONE</dc:title>
  <dc:subject/>
  <dc:creator>GMI</dc:creator>
  <cp:keywords/>
  <dc:description/>
  <cp:lastModifiedBy/>
  <cp:lastPrinted>2013-10-17T10:11:52Z</cp:lastPrinted>
  <dcterms:created xsi:type="dcterms:W3CDTF">2013-06-06T10:55:20Z</dcterms:created>
  <dcterms:modified xsi:type="dcterms:W3CDTF">2014-01-29T12:57:59Z</dcterms:modified>
  <cp:category/>
  <cp:version/>
  <cp:contentType/>
  <cp:contentStatus/>
  <cp:revision>793</cp:revision>
</cp:coreProperties>
</file>